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2760" windowWidth="10170" windowHeight="7710" tabRatio="595" activeTab="1"/>
  </bookViews>
  <sheets>
    <sheet name="Page de grade" sheetId="1" r:id="rId1"/>
    <sheet name="Cadre de Performance" sheetId="2" r:id="rId2"/>
    <sheet name="Compilation Q3" sheetId="3" r:id="rId3"/>
    <sheet name="BAMAKO Q3" sheetId="4" r:id="rId4"/>
    <sheet name="KAYES Q3" sheetId="5" r:id="rId5"/>
    <sheet name="KOULIKORO Q3" sheetId="6" r:id="rId6"/>
    <sheet name="SIKASSO Q3" sheetId="7" r:id="rId7"/>
    <sheet name="SEGOU Q3" sheetId="8" r:id="rId8"/>
    <sheet name="MOPTI Q3" sheetId="9" r:id="rId9"/>
    <sheet name="TOMBOUCTOU Q3" sheetId="10" r:id="rId10"/>
    <sheet name="GAO Q3" sheetId="11" r:id="rId11"/>
    <sheet name="MENAKA Q3" sheetId="12" r:id="rId12"/>
    <sheet name="KIDAL Q3" sheetId="13" r:id="rId13"/>
    <sheet name="Taux de completude ICP" sheetId="14" r:id="rId14"/>
    <sheet name="Taux de complétude Rapports" sheetId="15" r:id="rId15"/>
    <sheet name="DP" sheetId="16" r:id="rId16"/>
    <sheet name="DPM" sheetId="17" r:id="rId17"/>
  </sheets>
  <definedNames>
    <definedName name="_xlfn.F.TEST" hidden="1">#NAME?</definedName>
  </definedNames>
  <calcPr fullCalcOnLoad="1"/>
</workbook>
</file>

<file path=xl/comments8.xml><?xml version="1.0" encoding="utf-8"?>
<comments xmlns="http://schemas.openxmlformats.org/spreadsheetml/2006/main">
  <authors>
    <author>Dr Ciss?</author>
  </authors>
  <commentList>
    <comment ref="I24" authorId="0">
      <text>
        <r>
          <rPr>
            <b/>
            <sz val="9"/>
            <color indexed="8"/>
            <rFont val="Tahoma"/>
            <family val="2"/>
          </rPr>
          <t>Dr Cissé:</t>
        </r>
        <r>
          <rPr>
            <sz val="9"/>
            <color indexed="8"/>
            <rFont val="Tahoma"/>
            <family val="2"/>
          </rPr>
          <t xml:space="preserve">
</t>
        </r>
        <r>
          <rPr>
            <b/>
            <i/>
            <sz val="9"/>
            <color indexed="8"/>
            <rFont val="Tahoma"/>
            <family val="2"/>
          </rPr>
          <t>Prend en compte les données de Koutienso</t>
        </r>
      </text>
    </comment>
    <comment ref="M24" authorId="0">
      <text>
        <r>
          <rPr>
            <b/>
            <sz val="9"/>
            <color indexed="8"/>
            <rFont val="Tahoma"/>
            <family val="2"/>
          </rPr>
          <t>Dr Cissé:</t>
        </r>
        <r>
          <rPr>
            <sz val="9"/>
            <color indexed="8"/>
            <rFont val="Tahoma"/>
            <family val="2"/>
          </rPr>
          <t xml:space="preserve">
</t>
        </r>
        <r>
          <rPr>
            <b/>
            <i/>
            <sz val="9"/>
            <color indexed="8"/>
            <rFont val="Tahoma"/>
            <family val="2"/>
          </rPr>
          <t>Prend en compte les données de Dioro</t>
        </r>
      </text>
    </comment>
  </commentList>
</comments>
</file>

<file path=xl/sharedStrings.xml><?xml version="1.0" encoding="utf-8"?>
<sst xmlns="http://schemas.openxmlformats.org/spreadsheetml/2006/main" count="1233" uniqueCount="454">
  <si>
    <t>Ministere de la Sante</t>
  </si>
  <si>
    <t>Republique du Mali</t>
  </si>
  <si>
    <t>********************</t>
  </si>
  <si>
    <t>*****************</t>
  </si>
  <si>
    <t>Secretariat General</t>
  </si>
  <si>
    <t>Un Peuple - Un But - Une Foi</t>
  </si>
  <si>
    <t>*******************</t>
  </si>
  <si>
    <t>Cellule de Coordination</t>
  </si>
  <si>
    <t>Du Comite Sectoriel de Lutte contre le SIDA</t>
  </si>
  <si>
    <t>Indicateur</t>
  </si>
  <si>
    <t>%</t>
  </si>
  <si>
    <t>Observations</t>
  </si>
  <si>
    <t>PTME</t>
  </si>
  <si>
    <t>Kayes</t>
  </si>
  <si>
    <t>Koulikoro</t>
  </si>
  <si>
    <t>Sikasso</t>
  </si>
  <si>
    <t>Ségou</t>
  </si>
  <si>
    <t>Mopti</t>
  </si>
  <si>
    <t>Bamako</t>
  </si>
  <si>
    <t>***********</t>
  </si>
  <si>
    <t>********</t>
  </si>
  <si>
    <t>du Comite Sectoriel de Lutte contre le SIDA</t>
  </si>
  <si>
    <t>Résultats</t>
  </si>
  <si>
    <t>Cumulées</t>
  </si>
  <si>
    <t>Cumulés</t>
  </si>
  <si>
    <t>Traitement ARV et Suivi</t>
  </si>
  <si>
    <t xml:space="preserve">Cibles </t>
  </si>
  <si>
    <t>Performance en %</t>
  </si>
  <si>
    <t xml:space="preserve">SUIVI ET EVALUATION
CSLS/MSHP </t>
  </si>
  <si>
    <t>REGIONS</t>
  </si>
  <si>
    <t>SITES</t>
  </si>
  <si>
    <t>Nombre de rapports</t>
  </si>
  <si>
    <t>Taux complétude</t>
  </si>
  <si>
    <t>Attendus</t>
  </si>
  <si>
    <t>Recus</t>
  </si>
  <si>
    <t>BAMAKO</t>
  </si>
  <si>
    <t>CESAC BAMAKO</t>
  </si>
  <si>
    <t>CHU DU POINT G</t>
  </si>
  <si>
    <t>CHU GABRIEL TOURE</t>
  </si>
  <si>
    <t>HOPITAL MERE ENFANT</t>
  </si>
  <si>
    <t>USAC/CSREF COMMUNE I</t>
  </si>
  <si>
    <t>CSREF COMMUNE II</t>
  </si>
  <si>
    <t>CSREF COMMUNE III</t>
  </si>
  <si>
    <t>CSREF COMMUNE VI</t>
  </si>
  <si>
    <t>ASACOMSI</t>
  </si>
  <si>
    <t>ASACOBA</t>
  </si>
  <si>
    <t>USAC CNAM</t>
  </si>
  <si>
    <t>Clinique Halles</t>
  </si>
  <si>
    <t>Clinique CDI Kénéya</t>
  </si>
  <si>
    <t>CLINIQUE MEDICALE MAYA</t>
  </si>
  <si>
    <t>GARNISON MILITAIRE</t>
  </si>
  <si>
    <t>Taux de complétude Bamako</t>
  </si>
  <si>
    <t>KAYES</t>
  </si>
  <si>
    <t>HOPITAL KAYES</t>
  </si>
  <si>
    <t>CSREF KAYES</t>
  </si>
  <si>
    <t>USAC/CSREF  KITA</t>
  </si>
  <si>
    <t>CSREF DIEMA</t>
  </si>
  <si>
    <t>CSREF NIORO DU SAHEL</t>
  </si>
  <si>
    <t>CSREF BAFOULABE</t>
  </si>
  <si>
    <t>Sadiola</t>
  </si>
  <si>
    <t>Taux de complétude Kayes</t>
  </si>
  <si>
    <t>KOULIKORO</t>
  </si>
  <si>
    <t>HOPITAL DE KATI</t>
  </si>
  <si>
    <t>CSREF BANAMBA</t>
  </si>
  <si>
    <t xml:space="preserve">USAC/CSREF KOULIKORO </t>
  </si>
  <si>
    <t>USAC/CSREF FANA</t>
  </si>
  <si>
    <t>CSREF KATI</t>
  </si>
  <si>
    <t>CSREF DIOILA</t>
  </si>
  <si>
    <t>CSREF KANGABA</t>
  </si>
  <si>
    <t>CSREF OUELESSEBOUGOU</t>
  </si>
  <si>
    <t>CSREF KOLOKANI</t>
  </si>
  <si>
    <t>CSREF NARA</t>
  </si>
  <si>
    <t>SIKASSO</t>
  </si>
  <si>
    <t xml:space="preserve">HOPITAL SIKASSO </t>
  </si>
  <si>
    <t>CERKES SIKASSO</t>
  </si>
  <si>
    <t>USAC/CSREF  KOUTIALA</t>
  </si>
  <si>
    <t>CSREF SIKASSO</t>
  </si>
  <si>
    <t>CSREF BOUGOUNI</t>
  </si>
  <si>
    <t>CSREF KADIOLO</t>
  </si>
  <si>
    <t>CSREF YANFOLILA</t>
  </si>
  <si>
    <t>CSREF YOROSSO</t>
  </si>
  <si>
    <t>CSREF SELINGUE</t>
  </si>
  <si>
    <t>CSREF KIGNAN</t>
  </si>
  <si>
    <t>CSCOM DE FAMA</t>
  </si>
  <si>
    <t>CSCOM DE DANDERESSO</t>
  </si>
  <si>
    <t>CSCOM DE KAFANA</t>
  </si>
  <si>
    <t>CSREF KOLONDIEBA</t>
  </si>
  <si>
    <t>SEGOU</t>
  </si>
  <si>
    <t>HOPITAL SEGOU</t>
  </si>
  <si>
    <t>CTA WALE</t>
  </si>
  <si>
    <t>CSREF SEGOU FD</t>
  </si>
  <si>
    <t>CSCOM KOUTIENSO</t>
  </si>
  <si>
    <t>CSCOM DIORO</t>
  </si>
  <si>
    <t>CSREF NIONO</t>
  </si>
  <si>
    <t>CSREF BLA</t>
  </si>
  <si>
    <t>CSREF SAN</t>
  </si>
  <si>
    <t>CSREF MARKALA</t>
  </si>
  <si>
    <t>CSREF TOUMINIAN</t>
  </si>
  <si>
    <t>CSREF BARAOUELI</t>
  </si>
  <si>
    <t>CSREF MACINA</t>
  </si>
  <si>
    <t>Taux de complétude Ségou</t>
  </si>
  <si>
    <t>MOPTI</t>
  </si>
  <si>
    <t>HOPITAL MOPTI</t>
  </si>
  <si>
    <t>CESAC MOPTI</t>
  </si>
  <si>
    <t>CSREF MOPTI</t>
  </si>
  <si>
    <t>CSREF KORO</t>
  </si>
  <si>
    <t>CSREF BANKASS</t>
  </si>
  <si>
    <t>CSREF BANDIAGARA</t>
  </si>
  <si>
    <t>CSREF DOUENTZA</t>
  </si>
  <si>
    <t>CSREF DJENNE</t>
  </si>
  <si>
    <t>CSREF YOUWAROU</t>
  </si>
  <si>
    <t>CSREF TENINKOU</t>
  </si>
  <si>
    <t>ALLIANCE MISSION</t>
  </si>
  <si>
    <t>Taux de complétude Mopti</t>
  </si>
  <si>
    <t>TOMBOUCTOU</t>
  </si>
  <si>
    <t xml:space="preserve">HOPITAL TOMBOUCTOU </t>
  </si>
  <si>
    <t>CSREF TOMBOUCTOU</t>
  </si>
  <si>
    <t>CSREF DIRE</t>
  </si>
  <si>
    <t>CSREF GOUNDAM</t>
  </si>
  <si>
    <t>CSREF NIAFUNKE</t>
  </si>
  <si>
    <t>CSREF RHAROUS</t>
  </si>
  <si>
    <t>Taux de complétude Tombouctou</t>
  </si>
  <si>
    <t>GAO</t>
  </si>
  <si>
    <t>HÔPITAL GAO</t>
  </si>
  <si>
    <t>USAC/CSREF  GAO</t>
  </si>
  <si>
    <t>CSREF ANSONGO</t>
  </si>
  <si>
    <t>CSREF MENAKA</t>
  </si>
  <si>
    <t>CSREF BOUREM</t>
  </si>
  <si>
    <t>Taux de complétude Gao</t>
  </si>
  <si>
    <t>KIDAL</t>
  </si>
  <si>
    <t xml:space="preserve">CSREF KIDAL </t>
  </si>
  <si>
    <t>Taux de complétude Kidal</t>
  </si>
  <si>
    <t>TAUX GLOBAL COMPLETUDE TRIMESTRIEL</t>
  </si>
  <si>
    <t>Taux de complétude Koulikoro</t>
  </si>
  <si>
    <t>Taux de complétude Sikasso</t>
  </si>
  <si>
    <t>CSCOM DIABALY</t>
  </si>
  <si>
    <t>CSCOM DE SARRO</t>
  </si>
  <si>
    <t xml:space="preserve">Résultats Obtenus pendant le trimestre </t>
  </si>
  <si>
    <t>Période antérieure ()</t>
  </si>
  <si>
    <t>Période en cours()</t>
  </si>
  <si>
    <t>Tombouctou</t>
  </si>
  <si>
    <t>Gao</t>
  </si>
  <si>
    <t>Kidal</t>
  </si>
  <si>
    <t>Com 1</t>
  </si>
  <si>
    <t>Com 2</t>
  </si>
  <si>
    <t>Com 3</t>
  </si>
  <si>
    <t>Com 4</t>
  </si>
  <si>
    <t>Com 5</t>
  </si>
  <si>
    <t>Com 6</t>
  </si>
  <si>
    <t>HGT</t>
  </si>
  <si>
    <t>Pt G</t>
  </si>
  <si>
    <t>CNAM</t>
  </si>
  <si>
    <t>CESAC</t>
  </si>
  <si>
    <t>HME</t>
  </si>
  <si>
    <t>Bafoulabe</t>
  </si>
  <si>
    <t>Diema</t>
  </si>
  <si>
    <t>HFDK</t>
  </si>
  <si>
    <t>CSRF Kayes</t>
  </si>
  <si>
    <t>Kenieba</t>
  </si>
  <si>
    <t>Kita</t>
  </si>
  <si>
    <t>Nioro</t>
  </si>
  <si>
    <t>Yelimane</t>
  </si>
  <si>
    <t>Hopital</t>
  </si>
  <si>
    <t>CERKES</t>
  </si>
  <si>
    <t>CSRéf SKSSO</t>
  </si>
  <si>
    <t>CSCOM Fama</t>
  </si>
  <si>
    <t>CSCOM Kafana</t>
  </si>
  <si>
    <t>CSCOM Danderso</t>
  </si>
  <si>
    <t>CSREF Kadiolo</t>
  </si>
  <si>
    <t xml:space="preserve">CSREF Kignan </t>
  </si>
  <si>
    <t>CSREF KLA</t>
  </si>
  <si>
    <t>CSREF Yorosso</t>
  </si>
  <si>
    <t>CSREF Kolondieba</t>
  </si>
  <si>
    <t>CSREF Yanfoila</t>
  </si>
  <si>
    <t>CSREF Bougouni</t>
  </si>
  <si>
    <t>CSREF Selingue</t>
  </si>
  <si>
    <t>CSREF Baraoueli</t>
  </si>
  <si>
    <t>CSREF Bla</t>
  </si>
  <si>
    <t>CSREF Macina</t>
  </si>
  <si>
    <t>CSREF Markala</t>
  </si>
  <si>
    <t>CSREF Niono</t>
  </si>
  <si>
    <t>CSREF San</t>
  </si>
  <si>
    <t>CSREF Ségou</t>
  </si>
  <si>
    <t>CSREF Tominan</t>
  </si>
  <si>
    <t>Walé</t>
  </si>
  <si>
    <t>Bandiagara</t>
  </si>
  <si>
    <t>Bankass</t>
  </si>
  <si>
    <t>Djénné</t>
  </si>
  <si>
    <t>Douentza</t>
  </si>
  <si>
    <t>Koro</t>
  </si>
  <si>
    <t>Teninkou</t>
  </si>
  <si>
    <t>CESAC Mopti</t>
  </si>
  <si>
    <t>CSREF Mopti</t>
  </si>
  <si>
    <t>Hopital SD</t>
  </si>
  <si>
    <t>Diré</t>
  </si>
  <si>
    <t>Goundam</t>
  </si>
  <si>
    <t>Niafunké</t>
  </si>
  <si>
    <t>CSRéf Kidal</t>
  </si>
  <si>
    <t>Total</t>
  </si>
  <si>
    <t>Tx Completude</t>
  </si>
  <si>
    <t>Nbre de Sites devant rapporté</t>
  </si>
  <si>
    <t>Nombre de sites ayant rapporté</t>
  </si>
  <si>
    <t xml:space="preserve">Ministere de la Sante et de l'Hygiene Publique </t>
  </si>
  <si>
    <t>NA</t>
  </si>
  <si>
    <t>Nom du sous bénéficiaire</t>
  </si>
  <si>
    <t>Personne de contact, Tél. , e-mail</t>
  </si>
  <si>
    <t>N° de l'Accord de subvention</t>
  </si>
  <si>
    <t xml:space="preserve">Maladie </t>
  </si>
  <si>
    <t xml:space="preserve">VIH/SIDA </t>
  </si>
  <si>
    <t>Période couverte</t>
  </si>
  <si>
    <t>CSLS/MSHP</t>
  </si>
  <si>
    <t>Explication sur les écarts de résultats constatés</t>
  </si>
  <si>
    <t>Proposition des mesures correctrices</t>
  </si>
  <si>
    <t>Signature</t>
  </si>
  <si>
    <t>Nom</t>
  </si>
  <si>
    <t>Dr  kantara  SACKO</t>
  </si>
  <si>
    <t>Titre / Fonction</t>
  </si>
  <si>
    <t>Responsable suivi évaluation</t>
  </si>
  <si>
    <t>Date</t>
  </si>
  <si>
    <t xml:space="preserve"> </t>
  </si>
  <si>
    <t>Garnison</t>
  </si>
  <si>
    <t xml:space="preserve">Garnison militaire </t>
  </si>
  <si>
    <t xml:space="preserve">Observations </t>
  </si>
  <si>
    <t>CSREF DE KALABANCORO</t>
  </si>
  <si>
    <t>Youwarou</t>
  </si>
  <si>
    <t>Alliance Mopti</t>
  </si>
  <si>
    <t>HFE Kla</t>
  </si>
  <si>
    <t>CSREF OUSSOUBIDIAGNAN</t>
  </si>
  <si>
    <t>HFE KTLA</t>
  </si>
  <si>
    <t xml:space="preserve"> Oussoubidiagnan</t>
  </si>
  <si>
    <t>Gourma Rharous</t>
  </si>
  <si>
    <t>Hôpital</t>
  </si>
  <si>
    <t xml:space="preserve">Nombre de sites </t>
  </si>
  <si>
    <t>Cscom de SANGHA</t>
  </si>
  <si>
    <t xml:space="preserve">Commentaires </t>
  </si>
  <si>
    <t>Ventilation obligatoire</t>
  </si>
  <si>
    <t>PMTCT-1: Nombre de femmes enceintes qui connaissent leur statut sérologique à l'égard du VIH</t>
  </si>
  <si>
    <t>Statut sérologique VIH</t>
  </si>
  <si>
    <t>Séropositivité connue lors d'une consultation prénatale (Avant la grossesse en cours)</t>
  </si>
  <si>
    <t>Séropositivité nouvellement identifiée (pendant la grossesse en cours)</t>
  </si>
  <si>
    <t>Dépistage VIH négatif</t>
  </si>
  <si>
    <t>PMTCT-2: Nombre de femmes enceintes séropositives au VIH ayant reçu des antirétroviraux dans le but de réduire le risque de transmission de la mère à l'enfant</t>
  </si>
  <si>
    <t>Type de shéma thérapeutique</t>
  </si>
  <si>
    <t>Traitement antirétroviral à vie, y compris Option B+ (traitement déjà lancé au début de la grossesse actuelle)</t>
  </si>
  <si>
    <t>Prophylaxie maternelle par trois ARV (volet prophylactique de l'Option B de l'OMS)</t>
  </si>
  <si>
    <t>PMTCT-3: Nombre de nourrissons, nés de femmes infectées par le VIH, ayant bénéficié d'un dépistage du VIH dans les 2 mois qui ont suivi leur naissance</t>
  </si>
  <si>
    <t>TCS-1: Nombre d'adultes et d'enfants bénéficiant actuellement d'un traitement antirétroviral sur l’ensemble des adultes et des enfants vivant avec le VIH</t>
  </si>
  <si>
    <t>Adultes (15 ans et plus)</t>
  </si>
  <si>
    <t>homme</t>
  </si>
  <si>
    <t>femme</t>
  </si>
  <si>
    <t>Enfants (moins de 15 ans)</t>
  </si>
  <si>
    <t>Garçon</t>
  </si>
  <si>
    <t>Fille</t>
  </si>
  <si>
    <t>TCS-4: Nombre d'établissements de santé dispensant des traitements antirétroviraux qui ont connu une rupture de stock pour au moins l'un des médicaments antirétroviraux requis au cours des 12 derniers mois</t>
  </si>
  <si>
    <t>TCS - autre : Nombre des personnes vivant avec le VIH qui reçoivent des soins (y compris ARV)</t>
  </si>
  <si>
    <t>Tuberculose/VIH</t>
  </si>
  <si>
    <t>TB/HIV-1: Nombre de patients tuberculeux dont un résultat de test VIH a été enregistré dans le registre de la tuberculose</t>
  </si>
  <si>
    <t>TB/HIV-2: Nombre de patients tuberculeux séropositifs au VIH bénéficiant d’une thérapie antirétrovirale pendant le traitement antituberculeux</t>
  </si>
  <si>
    <t>TB/HIV-3: Nombre de patients séropositifs au VIH qui ont fait l'objet d'un dépistage de la tuberculose dans des structures de soins ou de prise en charge du VIH</t>
  </si>
  <si>
    <t>TB/HIV-4: Nombre de nouveaux patients séropositifs au VIH qui ont commencé un traitement préventif par l’isoniazide (TPI) au cours de la période de rapportage</t>
  </si>
  <si>
    <t>RSS - Suivi et évaluation</t>
  </si>
  <si>
    <t>M&amp;E-1a : Nombre des sites PTME ayant fourni des rapports de données de routine dans les délais</t>
  </si>
  <si>
    <t>M&amp;E-1b : Nombre des sites PTME ayant fourni des rapports sur les données de routine</t>
  </si>
  <si>
    <t>M&amp;E-1: Nombre d'entités du SNIS ou autres entités de rapportage de données de routine présentant leurs rapports dans les délais selon les directives nationales</t>
  </si>
  <si>
    <t>RSS - Gestion des achats et de la chaîne d’approvisionnement</t>
  </si>
  <si>
    <t>PSM-1: Nombre d'établissements de santé n'ayant pas signalé de rupture de stock de Cotrimoxazole</t>
  </si>
  <si>
    <t>Prévention - Population générale</t>
  </si>
  <si>
    <t>GP-1: Nombre de femmes et d'hommes âgés de 15+ ans qui ont fait un test VIH et connaissent les résultats</t>
  </si>
  <si>
    <t>Résultats Attendus pendant le trimestre</t>
  </si>
  <si>
    <t>N#</t>
  </si>
  <si>
    <t>D#</t>
  </si>
  <si>
    <t>Performance</t>
  </si>
  <si>
    <t>Module</t>
  </si>
  <si>
    <t>Régions</t>
  </si>
  <si>
    <t>Types de PCR</t>
  </si>
  <si>
    <t>PCR1</t>
  </si>
  <si>
    <t>PCR2</t>
  </si>
  <si>
    <t>PCR3</t>
  </si>
  <si>
    <t xml:space="preserve">Bamako </t>
  </si>
  <si>
    <t xml:space="preserve">Koulikoro </t>
  </si>
  <si>
    <t xml:space="preserve">Total </t>
  </si>
  <si>
    <t>N°</t>
  </si>
  <si>
    <t>Region</t>
  </si>
  <si>
    <t>Nombre de sites ayant raporté</t>
  </si>
  <si>
    <t>Nombre de Sites ayant Connu la rupture en ARV</t>
  </si>
  <si>
    <t>Molécules en rupture</t>
  </si>
  <si>
    <t>% de site n'ayant pas connu la rupture</t>
  </si>
  <si>
    <t>Nombre des sites n'ayant pas connu la rupture</t>
  </si>
  <si>
    <t>Le cscom de sarro ne fait plus la pec du VIH, car le seul médecin formé a été affecté au csréf.</t>
  </si>
  <si>
    <t xml:space="preserve">Sur les 92 sites fonctionnels  en fin 2015, 91 sites ont rapporté au cours de ce trimestre </t>
  </si>
  <si>
    <t xml:space="preserve">Le  cscom de sarro n'a pas fourni le rapport de prise en charge du VIH </t>
  </si>
  <si>
    <t>Sagabari</t>
  </si>
  <si>
    <t>Séféto</t>
  </si>
  <si>
    <t>au cours du 4 eme  trimestre 2016.</t>
  </si>
  <si>
    <t xml:space="preserve">Les sx (6) sites fonctionnels ont transmis la situation de rupture </t>
  </si>
  <si>
    <t xml:space="preserve">Rapport des résultats programmatiques du Grant VIH/SIDA - MLI-H-HCNLS N°1610 </t>
  </si>
  <si>
    <t>MLI-H-HCNLS N°1610</t>
  </si>
  <si>
    <t>PMTCT-2.1: Nombre de femmes enceintes séropositives au VIH ayant reçu des antirétroviraux dans le but de réduire le risque de transmission de la mère à l'enfant</t>
  </si>
  <si>
    <t>PMTCT-3.1: Nombre de nourrissons, nés de femmes infectées par le VIH, ayant bénéficié d'un dépistage du VIH dans les 2 mois qui ont suivi leur naissance</t>
  </si>
  <si>
    <t>TCS-3.1: Nombre  de personnes vivant avec le VIH qui ont commencé la thérapie antirétrovirale, qui ont une charge virale indétectable à 12 mois (&lt; 1000 copies/ml)</t>
  </si>
  <si>
    <t>TCS-6: Nombre d'établissements de santé dispensant des traitements antirétroviraux qui ont connu une rupture de stock pour au moins l'un des médicaments antirétroviraux requis au cours des 12 derniers mois</t>
  </si>
  <si>
    <t>M&amp;E-1: Nombre de sites ARV fonctionnels</t>
  </si>
  <si>
    <t>M&amp;E-2: Nombre de sites PTME  fonctionnels</t>
  </si>
  <si>
    <t>M&amp;E-3 : Nombre de rapports reçus des établissements d'offre de services VIH (PEC) au cours de la période de communication de l’information.</t>
  </si>
  <si>
    <t>M&amp;E-4 : Nombre de rapports reçus des établissements d'offre de services VIH (PTME) au cours de la période de communication de l’information.</t>
  </si>
  <si>
    <t>TB/HIV-3.1: Nombre de personnes vivant avec le VIH pris en charge  (y compris soins PTME) chez qui les signes de la tuberculose ont été recherchés au sein des structures de soins ou traitement du VIH</t>
  </si>
  <si>
    <t>TB/HIV-4.1: Nombre de  personnes vivant avec le VIH nouvellement enrollées dans les soins du VIH qui ont commencé le traitement préventif de la TB</t>
  </si>
  <si>
    <t>TB/HIV-5: Nombre  de nouveaux patients TB et de rechute enregistrés dont le statut VIH est documenté</t>
  </si>
  <si>
    <t>TB/HIV-6(M): Nombre de  nouveaux patients  tuberculeux et de rechutes, séropositifs au VIH, sous traitement antirétroviral au cours du traitement de la tuberculose</t>
  </si>
  <si>
    <t>Ministere de la Sante et de l'Hygiene Publique</t>
  </si>
  <si>
    <t>RAPPORT TRIMESTRIEL SUR LES INDICATEURS  PROGRAMMATIQUES DU GRANT
MLI-H-HCNLS-N°1610</t>
  </si>
  <si>
    <t>Tableau des indicateurs du cadre de Performance de la Subvention MLI-H-HCNLS N°1610</t>
  </si>
  <si>
    <t>GM</t>
  </si>
  <si>
    <t>CDI</t>
  </si>
  <si>
    <t>MAYA</t>
  </si>
  <si>
    <t>HALLES</t>
  </si>
  <si>
    <t>NIENA</t>
  </si>
  <si>
    <t>ADAC KADIOLO</t>
  </si>
  <si>
    <t>Ministere de la Sante et de l'hygiène Publique</t>
  </si>
  <si>
    <t xml:space="preserve">Cscom de INTADEYNE </t>
  </si>
  <si>
    <t>Cscom de Anouzecrene</t>
  </si>
  <si>
    <t>CSRéf de Menaka</t>
  </si>
  <si>
    <t>Menaka</t>
  </si>
  <si>
    <t>Enfants(moins de 15 ans)</t>
  </si>
  <si>
    <t>Kountienso</t>
  </si>
  <si>
    <t>Dioro</t>
  </si>
  <si>
    <t>Diabaly</t>
  </si>
  <si>
    <t xml:space="preserve">Fille </t>
  </si>
  <si>
    <t xml:space="preserve">Segou </t>
  </si>
  <si>
    <t xml:space="preserve">Sur 13 sites fonctionnels;13 sites ont rapporté  et 7 n'ont pas connu de rupture des ARV  </t>
  </si>
  <si>
    <t xml:space="preserve">Les quatorze  sites fonctionnels,  ont transmis leur rapport d'activité </t>
  </si>
  <si>
    <t>RAS</t>
  </si>
  <si>
    <t>Cet indicateur n'a pas de baseline , il sera renseigné a travers des missions d'audit ou d'évaluation  au niveau des sites</t>
  </si>
  <si>
    <t>Assurer l'approvisionnement régulier des sites en ARV (PPM centrale et PPMR)</t>
  </si>
  <si>
    <t xml:space="preserve">Faire une large diffusion de la note technique au niveau des sites (DRS)
Intégrer l'approvisionnement de l'INH au SDAME(PNLT)
Mettre à disposition l'isoniazide dans les sites de prise en charge du VIH ( PNLT/DRS et Districts sanitaires)  </t>
  </si>
  <si>
    <t xml:space="preserve">Cet indicateur sera renseigné par le PNLT </t>
  </si>
  <si>
    <t>Konobougou</t>
  </si>
  <si>
    <t>Juillet -Août-Septembre 2018</t>
  </si>
  <si>
    <r>
      <t>Période :</t>
    </r>
    <r>
      <rPr>
        <b/>
        <sz val="12"/>
        <color indexed="8"/>
        <rFont val="Arial Narrow"/>
        <family val="2"/>
      </rPr>
      <t xml:space="preserve"> 3 eme trimestre 2018</t>
    </r>
  </si>
  <si>
    <t>Période : 3 eme trimestre 2018</t>
  </si>
  <si>
    <t xml:space="preserve">TAUX DE COMPLETUDE INDICATEURS CP   3 eme trimestre 2018 </t>
  </si>
  <si>
    <t>TAUX DE COMPLETUDE DES RAPPORTS DES SITES PEC/PVVIH 3 eme  trimestre 2018</t>
  </si>
  <si>
    <r>
      <t>Tableau I:</t>
    </r>
    <r>
      <rPr>
        <sz val="12"/>
        <color indexed="8"/>
        <rFont val="Times New Roman"/>
        <family val="1"/>
      </rPr>
      <t xml:space="preserve"> Nombre d’échantillon de PCR par région au 3 eme trimestre 2018</t>
    </r>
  </si>
  <si>
    <t>Cas positifs: PCR1 =17  dont  12 pour Bamako</t>
  </si>
  <si>
    <t>Kayes =2; kkoro=2; Mopti=1</t>
  </si>
  <si>
    <t>Sur 17 sites fonctionnels,  3 ont connu  des ruptures ARV</t>
  </si>
  <si>
    <t xml:space="preserve">ABC/3TC  et LPV/r </t>
  </si>
  <si>
    <t xml:space="preserve">Sur 12 sites fonctionnels,  3 sites ont  connu la rupture </t>
  </si>
  <si>
    <t>Le CSRéf de Kayes et L'HFD représentent 50,40% de la file active des PVVIH de la région soit 1975 patients</t>
  </si>
  <si>
    <t>Les hommes répresentent 30,27% de la file active des adultes dans la région</t>
  </si>
  <si>
    <t>Les femmes répresentent 69,61% de la file active des adultes dans la région</t>
  </si>
  <si>
    <t>Les adultes répresentent 92,21% de la file active de la région .</t>
  </si>
  <si>
    <t>Les garçons répresentent 55,73% des enfants sous ARV</t>
  </si>
  <si>
    <t>Les filles répresentent 44,27% des enfants sous ARV</t>
  </si>
  <si>
    <t>les enfants 7,78% de la file active de la région</t>
  </si>
  <si>
    <t>l'appareil de charge virale de Kayes non fonctionnel, les échantilloons sont achéminés à Bamako.</t>
  </si>
  <si>
    <t>854 pvvih ont été évalués à la tuberculose durant ce trimestre</t>
  </si>
  <si>
    <t xml:space="preserve">Il existe un gap énorme entre d'une part les patients évalués pour TB et d'autre part les patients sous prophylaxie à l'INH. </t>
  </si>
  <si>
    <t>le taux de dépistage des patients tuberculeux au VIH est de 80,41% durant ce trimestre.</t>
  </si>
  <si>
    <t>Sur l'ensemble du trimestre, 14 patients TB étaient positif au VIH sur 117 tuberculeux dépistés soit un Taux de coinfection de 11,96%</t>
  </si>
  <si>
    <t xml:space="preserve">Tous les sites de prise en charge globale étaient fonctionnels durant le trimestre </t>
  </si>
  <si>
    <t>Les taux de complétude et de promptitude des rapports de PEC goblale étaient de 100%  durant ce trimestre.</t>
  </si>
  <si>
    <t>189 cas positifs</t>
  </si>
  <si>
    <t>LES DONNEES PTME DE SANGHA SE TROUVENT DANS CELLES DE BANDIAGARA. LES DONNEES PTME DE L'HSD NE SONT PAS DISPONIBLES</t>
  </si>
  <si>
    <t>Parmi les 25 femmes enceintes seropisitives, 23 ont beneficié de la chimioprophylaxie aux ARV.</t>
  </si>
  <si>
    <t>les données de Tenenkou et Youwarou sont tirées de DHIS2</t>
  </si>
  <si>
    <t>seul le district de Tenenkou a realisé ldeux  PCR avant deux mois</t>
  </si>
  <si>
    <t>la région de Mopti au T1_2018 a enregistré 2108 patients suivis sous ARV regulierement suivis contre 2013 en in 2017. Parmi ceux-ci les 106 sont des enfants.</t>
  </si>
  <si>
    <t>la région de Mopti compte 126 sites PTME fonctionnels sur les 129 créés au T3_ 2018</t>
  </si>
  <si>
    <t>tous les sites de PEC ARV ont fourni les trois rapports sauf le CSCom de Sangha</t>
  </si>
  <si>
    <t xml:space="preserve">les données CDV de Sangha sont incluses dans les données de Bandiagara. </t>
  </si>
  <si>
    <t>7 positifs</t>
  </si>
  <si>
    <t>5 positifs</t>
  </si>
  <si>
    <t>2 positifs</t>
  </si>
  <si>
    <t>9 positifs</t>
  </si>
  <si>
    <t>données manquantes</t>
  </si>
  <si>
    <t>0 positif</t>
  </si>
  <si>
    <t>3 positifs</t>
  </si>
  <si>
    <t>17 positifs</t>
  </si>
  <si>
    <t>44 positifs (253 personnes depistées volontairement et le reste provient de la transfusin sanguine</t>
  </si>
  <si>
    <t>les données de Sangha sont dans celles de Bandiagara</t>
  </si>
  <si>
    <t>Absence de DBS dans la Région de Tombouctou</t>
  </si>
  <si>
    <t>Non disponibilité de la charge virale</t>
  </si>
  <si>
    <t>3 cas de TB/VIH au Csref de DIRE</t>
  </si>
  <si>
    <t>Les activités de dépistage en PTME ont augmenté de 34 ,79 % par rapport au 2ème trmestre malgré les  ruptures de test de 1ère intention, ce qui  correspond à 44,05 % de besoin couvet en CPN</t>
  </si>
  <si>
    <t>Aucune femme n'était sous traitement avant sa grossesse.</t>
  </si>
  <si>
    <t>Quatre  fmmes ont  été dépistées séropositives au cours de ce trimestre.</t>
  </si>
  <si>
    <t>Quatre  femmes séropostives ont recu des ARV pour réduire la transmission du VIH de la mère à l'enfant.</t>
  </si>
  <si>
    <t>Quatre  femmes ont recçu les ARV au cours de leur grossesse actuelle.</t>
  </si>
  <si>
    <t>Aucune femme n'est prise dans cette option.</t>
  </si>
  <si>
    <t>La région de Gao n'a pas encore bénéficié des activités de la PCR</t>
  </si>
  <si>
    <t>33 patients ont bénéficié des CD4 au niveau du l'USAC de Gao dont deux pour le bilan d'inclusion et 31 pour le bilan de suivi. Pami eux 6 patients ont des CD4&lt; à 200 cellules et 26 avec des CD4 &gt; à 200 celluies. Lappareil de l'Hopital est en rupture de réactifs.</t>
  </si>
  <si>
    <t>Les femmes représentent 77, 31 % des patients adultes sous traitement ARV.</t>
  </si>
  <si>
    <t>Les adultes représent 92, 33 % % des patients sous traitement</t>
  </si>
  <si>
    <t xml:space="preserve">Chez les enfants  les Garçons sont 14 contre 12 Filles </t>
  </si>
  <si>
    <t>Les enfants représentent 7, 66 contre 7;7 au 2ème trimestre .</t>
  </si>
  <si>
    <t>Pas d'appareil de charge virale.</t>
  </si>
  <si>
    <t>139  patients ont été évalués pour la tuberculose au cours du trmestre</t>
  </si>
  <si>
    <t xml:space="preserve">Quatre  patients PVVIH ont été mis sous  prophylaxie à l'isoniazide </t>
  </si>
  <si>
    <t>Aucun  cas n'  a été  dépisté  au niveau de la région</t>
  </si>
  <si>
    <t>2 cas de co-infection ont été notifiés au cours du trmestre</t>
  </si>
  <si>
    <t>Des nouveaux sites PTME ont été crées dans les Districts Sanitaire de Bourem et Ansongo</t>
  </si>
  <si>
    <t>Aucun site n'a fourni son rapport  PEC dans les delais</t>
  </si>
  <si>
    <t>Les sites attendent la fin du trimestre pour envoyer les copies ce qui pose de grosses difficultés pour la saisie au niveau du DIHS2</t>
  </si>
  <si>
    <t>Le conseil dépistage dans la region de Gao est très timide</t>
  </si>
  <si>
    <t xml:space="preserve">LPV/r solution et LPV/r  cp </t>
  </si>
  <si>
    <t>Sur 11 sites qui ont rapporté,  2 sites ont  connu la  rupture  due  à la rupture au niveau de la PPM</t>
  </si>
  <si>
    <t>ABC/3TC et LPV/r cp 250mg</t>
  </si>
  <si>
    <t xml:space="preserve">AZT/3TC/NVP  et LPV/r </t>
  </si>
  <si>
    <t xml:space="preserve"> LPV/r sirop</t>
  </si>
  <si>
    <t xml:space="preserve">Sur  4 sites fonctionels, 1site a notifié la rupture </t>
  </si>
  <si>
    <t xml:space="preserve">Sur 17 sites fonctionnels, dix sites ont  rapporté et 2  ont  connu des ruptures </t>
  </si>
  <si>
    <t>BANAMBA</t>
  </si>
  <si>
    <t>DIOILA</t>
  </si>
  <si>
    <t>FANA</t>
  </si>
  <si>
    <t>KALABANCORO</t>
  </si>
  <si>
    <t>KANGABA</t>
  </si>
  <si>
    <t>KATI</t>
  </si>
  <si>
    <t>KOLKANI</t>
  </si>
  <si>
    <t>NARA</t>
  </si>
  <si>
    <t>OUELESSE</t>
  </si>
  <si>
    <t>CHU KATI</t>
  </si>
  <si>
    <t>Bko= 69%</t>
  </si>
  <si>
    <t>PCR1+= 9,3%</t>
  </si>
  <si>
    <t xml:space="preserve">(i)Faire la commande à temps (sites PTME)                                                   Respecter le delai  de  livraison des Tests de diagnostic rapides (PPM régionales et nationale)                                                                              
Assurer la completude des rapports  (sites PTME ) 
                                                      </t>
  </si>
  <si>
    <t xml:space="preserve">Assurer le financement du plan d'extension des sites PTME (CSLS/MSHP)
Accélérer  la mise en œuvre (i) du plan de délégation des tâches au niveau du personnel infirmier (ii) du plan de passage à echelle de l'option B+ dans les  sites PTME (CSLS/MSHP)                                                                                              </t>
  </si>
  <si>
    <t xml:space="preserve">Le pourcentage  de nourrissons, nés de femmes infectées par le VIH, ayant bénéficié d'un dépistage du VIH dans les 2 mois qui ont suivi leur naissance est de 21% au cours de ce trimestre contre 33% au 2 eme trimestre . Sur l'ensemble des échantillons de PCR ADN analysés, Bamako a enregistré le plus grand pourcentage avec 73% des  DBS tout type confondu, suivi des régions de koulikoro et de Mopti. 
Au  total, au cours de ce trimestre 17 échantillons ont été testés positifs à la PCR ADN soit  un taux de 9,3%.
 Ce faible résultat  serait lié entre autres  :
 - A une  panne de l'un des  appareils (Ampli/Prep) de diagnostic  precoce au mois de mai 2018 .
- L'extracteur automatique ( Abbott) de m2000sp est en panne depuis le 28/06/2018
</t>
  </si>
  <si>
    <t xml:space="preserve">• Maintenance urgente des appareils de diagnostic precoce  (SE/HCNLS et CSLS/MSHP)
• Assurer le suivi de mise en service des 10 appareils ALERE Q qui ont été déployés dans les sites à partir du 22/07/2018 (CSLS/MSHP)
</t>
  </si>
  <si>
    <t xml:space="preserve"> Au 3 eme  trimestre, le pourcentage d'adultes et d'enfants bénéficiant actuellement d'un traitement antirétroviral est de 88% contre 90% au trimestre precedent .Ce résultat satisfaisant mais stagnant s'explique par la lenteur dans l'application de la délégation des tâches au personnel infirmier . </t>
  </si>
  <si>
    <t>Assurer le suivi de l'application de la delegation des tâches dans les sites ou les prestataires ont été formés (CSLS/MSHP)</t>
  </si>
  <si>
    <t>LPV/r 250 m, LPV/r solution et DUOVIR-N</t>
  </si>
  <si>
    <t>Le pourcentage d'établissements de santé dispensant des traitements antirétroviraux qui ont connu une rupture de stock pour au moins l'un des médicaments antiretroviraux est de 16 % contre 26%  du  trimestre precedent.Lopinavir/Ritonavir solution et comprimés etait en rupture dans certains sites  pendant la période. Notons que les schémas  alternatifs ont été prescrits au niveau des  sites  et une reception de la molecule a été faite au mois d'octobre 2018 au niveau de la PPM centrale</t>
  </si>
  <si>
    <t xml:space="preserve">La proportion de la file active des  personnes vivant avec le VIH qui ont été évalués pour la tuberculose  est de 94% de l'objectif fixé.Ce resultat s'explique par le screening de la tuberculose chez tous les patients infectés lors de la consultation dans les formations sanitaires . </t>
  </si>
  <si>
    <t>Sensibiliser  daventage  les prestataires de soins à  la recherche active de la tuberculose chez les PVVIH  et à les notifier dans les outils de collecte .</t>
  </si>
  <si>
    <t xml:space="preserve">La proportion  de patients séropositifs au VIH qui ont commencé un traitement préventif par l’isoniazide (TPI) est de 30 %  vs 40 % du trimestre precedent .Ce  résultat peut s'expliquer entre autres par la lenteur dans l'application du TPI dans les sites de traitement ARV malgré l'envoi de la note technique aux differentes DRS et le problème de mise à disposition de l'isoniazide auprès  des sites de dispensation . </t>
  </si>
  <si>
    <t xml:space="preserve">La proportion  de patients séropositifs au VIH qui ont commencé un traitement préventif par l’isoniazide (TPI) est de 30 %  vs 40 % du trimestre precedent .Ce  résultat peut s'expliquer entre autres par la lenteur dans l'application du TPI dans les sites de traitement ARV malgré l'envoi de la note technique aux differentes DRS et le problème de mise à disposition de l'isoniazide auprès  des sites de dispensation </t>
  </si>
  <si>
    <t>A u   3 eme  trimestre 2018, le nombre des sites de prise en charge des PVVIH fonctionnels étaient au nombre de 95 .</t>
  </si>
  <si>
    <t>Seul l'asocoba a fourni 1 rapport sur 3 prévus</t>
  </si>
  <si>
    <t>5 sites PTME n'ont pas fourni les 3 rapports</t>
  </si>
  <si>
    <t>Dans la population générale durant ce trimestre, 3316  personnes ont fait le test de VIH et connaissent les resultats.</t>
  </si>
  <si>
    <t>Tous les sites fonctionnels ont founi les 3 rapports de prise en charge du VIH</t>
  </si>
  <si>
    <t xml:space="preserve">Les districts de Kolokani,Koulikoro et le CHU de Kati n'ont  pas pu fournir les 3 rapports PTME  de la période </t>
  </si>
  <si>
    <t xml:space="preserve">Tous les sites PEC de la région ont fourni les rapports </t>
  </si>
  <si>
    <t xml:space="preserve">Tous les sites PTME  de la région ont fourni les rapports </t>
  </si>
  <si>
    <t>L'hopital de segou n'a pas fourni de rapports PTME de la période;les districts sanitaires de Markala,de Ségou et Tominian n'ont pas fourni les rapports PTME complets</t>
  </si>
  <si>
    <t xml:space="preserve">Les trois (3) rapports mensuels de PEC du VIH ont été founis par tous les sites. </t>
  </si>
  <si>
    <t>Le district de Tombouctou est à 22% du taux de complètude et l'hopital à 67% au 3 eme trimestre 2018</t>
  </si>
  <si>
    <t>A u 3 eme trimestre 2018, le nombre des sites PTME  ayant rapporté sont au ombre de 780 .</t>
  </si>
  <si>
    <t>Tous les sites de prise en charge des PVVIH ont transmis au niveau superieur les rapports d'activtés du 3 eme trimestre 2018.</t>
  </si>
  <si>
    <t xml:space="preserve">A u 3 eme  trimestre 2018, les rapports  des  sites PTME réçus étaient au de 780  soit un taux  de 91 %  des rapports attendus </t>
  </si>
  <si>
    <t>Le nombre des  femmes et d'hommes âgés de 15+ ans qui ont fait un test VIH et connaissent les résultats est de  27735 contre 32 448  du  trimestre précedent  .Ce faible resultat serait amélioré avec l'élaboration du document normes et politiques de dépistage du VIH  et la mise en oeuvre de ses activités .</t>
  </si>
  <si>
    <t>La proportion des femmes enceintes   qui connaissent leur statut sérologique à l'égard  du VIH est de 78 % de l'objectif fixé.Il y a une augmentation de cet indicateur qui était de 71% au 2 eme trimestre .Ce progrès  s'explique par la disponilité des tests de diagnostics rapides .La non atteinte de l'objectif serait liée à des ruptures organisationnelles des tests dans certains sites et  l'incompletude des rapports.</t>
  </si>
  <si>
    <t>La proportion des femmes enceintes ayant réçu la prophylaxie ARV est de 25%  au cours de ce  trimestre contre 27% au 2 eme trimestre .Ce resultat  pourrait s'expliquer par une faible couverture en site PTME et l'insuffisance dans l'application de la délégation des tâches dans les sites PTME .
 Le taux de couverture ARV est de 96% (343/358) au cours de ce trimestre.</t>
  </si>
  <si>
    <t>La proportion des femmes enceintes   qui connaissent leur statut sérologique à l'égard  du VIH est de 78 % de l'objectif fixé.Il y a une augmentation de cet indicateur qui était de 71% au 2 eme trimestre .Ce progrès  s'explique par la disponibilité des tests de diagnostics rapides .La non atteinte de l'objectif serait liée à des ruptures organisationnelles des tests dans certains sites et  l'incompletude des rapports.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</si>
</sst>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CFA&quot;;\-#,##0\ &quot;CFA&quot;"/>
    <numFmt numFmtId="165" formatCode="#,##0\ &quot;CFA&quot;;[Red]\-#,##0\ &quot;CFA&quot;"/>
    <numFmt numFmtId="166" formatCode="#,##0.00\ &quot;CFA&quot;;\-#,##0.00\ &quot;CFA&quot;"/>
    <numFmt numFmtId="167" formatCode="#,##0.00\ &quot;CFA&quot;;[Red]\-#,##0.00\ &quot;CFA&quot;"/>
    <numFmt numFmtId="168" formatCode="_-* #,##0\ &quot;CFA&quot;_-;\-* #,##0\ &quot;CFA&quot;_-;_-* &quot;-&quot;\ &quot;CFA&quot;_-;_-@_-"/>
    <numFmt numFmtId="169" formatCode="_-* #,##0\ _C_F_A_-;\-* #,##0\ _C_F_A_-;_-* &quot;-&quot;\ _C_F_A_-;_-@_-"/>
    <numFmt numFmtId="170" formatCode="_-* #,##0.00\ &quot;CFA&quot;_-;\-* #,##0.00\ &quot;CFA&quot;_-;_-* &quot;-&quot;??\ &quot;CFA&quot;_-;_-@_-"/>
    <numFmt numFmtId="171" formatCode="_-* #,##0.00\ _C_F_A_-;\-* #,##0.00\ _C_F_A_-;_-* &quot;-&quot;??\ _C_F_A_-;_-@_-"/>
    <numFmt numFmtId="172" formatCode="&quot;Vrai&quot;;&quot;Vrai&quot;;&quot;Faux&quot;"/>
    <numFmt numFmtId="173" formatCode="&quot;Actif&quot;;&quot;Actif&quot;;&quot;Inactif&quot;"/>
    <numFmt numFmtId="174" formatCode="[$€-2]\ #,##0.00_);[Red]\([$€-2]\ #,##0.00\)"/>
    <numFmt numFmtId="175" formatCode="_-* #,##0.0\ _€_-;\-* #,##0.0\ _€_-;_-* &quot;-&quot;??\ _€_-;_-@_-"/>
    <numFmt numFmtId="176" formatCode="_-* #,##0\ _€_-;\-* #,##0\ _€_-;_-* &quot;-&quot;??\ _€_-;_-@_-"/>
    <numFmt numFmtId="177" formatCode="0.0000000"/>
    <numFmt numFmtId="178" formatCode="0.000000"/>
    <numFmt numFmtId="179" formatCode="0.00000"/>
    <numFmt numFmtId="180" formatCode="0.0000"/>
    <numFmt numFmtId="181" formatCode="0.000"/>
    <numFmt numFmtId="182" formatCode="_-* #,##0.000\ _€_-;\-* #,##0.000\ _€_-;_-* &quot;-&quot;??\ _€_-;_-@_-"/>
    <numFmt numFmtId="183" formatCode="_-* #,##0.0000\ _€_-;\-* #,##0.0000\ _€_-;_-* &quot;-&quot;??\ _€_-;_-@_-"/>
    <numFmt numFmtId="184" formatCode="0.0%"/>
    <numFmt numFmtId="185" formatCode="[$-40C]dddd\ d\ mmmm\ yyyy"/>
    <numFmt numFmtId="186" formatCode="[$-40C]mmmm\-yy;@"/>
    <numFmt numFmtId="187" formatCode="#,##0\ &quot;F&quot;"/>
    <numFmt numFmtId="188" formatCode="#,##0\ _€"/>
    <numFmt numFmtId="189" formatCode="0.0"/>
  </numFmts>
  <fonts count="180">
    <font>
      <sz val="11"/>
      <color theme="1"/>
      <name val="Calibri"/>
      <family val="2"/>
    </font>
    <font>
      <sz val="11"/>
      <color indexed="8"/>
      <name val="Calibri"/>
      <family val="2"/>
    </font>
    <font>
      <b/>
      <sz val="12"/>
      <name val="Times New Roman"/>
      <family val="1"/>
    </font>
    <font>
      <sz val="12"/>
      <name val="Arial"/>
      <family val="2"/>
    </font>
    <font>
      <b/>
      <sz val="12"/>
      <name val="Arial"/>
      <family val="2"/>
    </font>
    <font>
      <sz val="11"/>
      <color indexed="8"/>
      <name val="Times New Roman"/>
      <family val="1"/>
    </font>
    <font>
      <b/>
      <u val="single"/>
      <sz val="14"/>
      <color indexed="8"/>
      <name val="Times New Roman"/>
      <family val="1"/>
    </font>
    <font>
      <sz val="10"/>
      <name val="Arial"/>
      <family val="2"/>
    </font>
    <font>
      <b/>
      <sz val="14"/>
      <name val="Arial"/>
      <family val="2"/>
    </font>
    <font>
      <b/>
      <sz val="22"/>
      <name val="Arial"/>
      <family val="2"/>
    </font>
    <font>
      <sz val="22"/>
      <name val="Arial"/>
      <family val="2"/>
    </font>
    <font>
      <b/>
      <sz val="10"/>
      <name val="Arial"/>
      <family val="2"/>
    </font>
    <font>
      <b/>
      <sz val="12"/>
      <name val="Arial Narrow"/>
      <family val="2"/>
    </font>
    <font>
      <b/>
      <sz val="10"/>
      <name val="Arial Narrow"/>
      <family val="2"/>
    </font>
    <font>
      <sz val="12"/>
      <name val="Arial Narrow"/>
      <family val="2"/>
    </font>
    <font>
      <b/>
      <sz val="12"/>
      <color indexed="8"/>
      <name val="Arial Narrow"/>
      <family val="2"/>
    </font>
    <font>
      <b/>
      <sz val="10"/>
      <color indexed="9"/>
      <name val="Arial"/>
      <family val="2"/>
    </font>
    <font>
      <sz val="12"/>
      <color indexed="8"/>
      <name val="Times New Roman"/>
      <family val="1"/>
    </font>
    <font>
      <sz val="11"/>
      <name val="Times New Roman"/>
      <family val="1"/>
    </font>
    <font>
      <sz val="14"/>
      <name val="Times New Roman"/>
      <family val="1"/>
    </font>
    <font>
      <b/>
      <sz val="14"/>
      <name val="Calibri"/>
      <family val="2"/>
    </font>
    <font>
      <b/>
      <sz val="11"/>
      <name val="Arial Narrow"/>
      <family val="2"/>
    </font>
    <font>
      <b/>
      <sz val="9"/>
      <color indexed="8"/>
      <name val="Tahoma"/>
      <family val="2"/>
    </font>
    <font>
      <sz val="9"/>
      <color indexed="8"/>
      <name val="Tahoma"/>
      <family val="2"/>
    </font>
    <font>
      <b/>
      <i/>
      <sz val="9"/>
      <color indexed="8"/>
      <name val="Tahoma"/>
      <family val="2"/>
    </font>
    <font>
      <sz val="11"/>
      <name val="Arial"/>
      <family val="2"/>
    </font>
    <font>
      <b/>
      <sz val="11"/>
      <name val="Arial"/>
      <family val="2"/>
    </font>
    <font>
      <sz val="10"/>
      <name val="Arial Narrow"/>
      <family val="2"/>
    </font>
    <font>
      <b/>
      <sz val="9"/>
      <name val="Arial Narrow"/>
      <family val="2"/>
    </font>
    <font>
      <sz val="9"/>
      <name val="Arial Narrow"/>
      <family val="2"/>
    </font>
    <font>
      <b/>
      <sz val="9"/>
      <name val="Arial"/>
      <family val="2"/>
    </font>
    <font>
      <sz val="9"/>
      <name val="Arial"/>
      <family val="2"/>
    </font>
    <font>
      <b/>
      <sz val="10"/>
      <name val="Times New Roman"/>
      <family val="1"/>
    </font>
    <font>
      <b/>
      <sz val="9"/>
      <name val="Times New Roman"/>
      <family val="1"/>
    </font>
    <font>
      <sz val="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Arial"/>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Times New Roman"/>
      <family val="1"/>
    </font>
    <font>
      <sz val="12"/>
      <color indexed="8"/>
      <name val="Calibri"/>
      <family val="2"/>
    </font>
    <font>
      <sz val="12"/>
      <color indexed="10"/>
      <name val="Calibri"/>
      <family val="2"/>
    </font>
    <font>
      <b/>
      <sz val="14"/>
      <color indexed="8"/>
      <name val="Calibri"/>
      <family val="2"/>
    </font>
    <font>
      <sz val="12"/>
      <color indexed="8"/>
      <name val="Arial Narrow"/>
      <family val="2"/>
    </font>
    <font>
      <b/>
      <sz val="10"/>
      <name val="Calibri"/>
      <family val="2"/>
    </font>
    <font>
      <sz val="11"/>
      <color indexed="10"/>
      <name val="Times New Roman"/>
      <family val="1"/>
    </font>
    <font>
      <b/>
      <u val="single"/>
      <sz val="12"/>
      <color indexed="8"/>
      <name val="Arial Narrow"/>
      <family val="2"/>
    </font>
    <font>
      <sz val="12"/>
      <color indexed="10"/>
      <name val="Arial Narrow"/>
      <family val="2"/>
    </font>
    <font>
      <sz val="12"/>
      <color indexed="9"/>
      <name val="Arial Narrow"/>
      <family val="2"/>
    </font>
    <font>
      <b/>
      <sz val="12"/>
      <name val="Calibri"/>
      <family val="2"/>
    </font>
    <font>
      <sz val="11"/>
      <color indexed="8"/>
      <name val="Arial"/>
      <family val="2"/>
    </font>
    <font>
      <sz val="10"/>
      <color indexed="8"/>
      <name val="Arial Narrow"/>
      <family val="2"/>
    </font>
    <font>
      <b/>
      <sz val="10"/>
      <color indexed="8"/>
      <name val="Calibri"/>
      <family val="2"/>
    </font>
    <font>
      <sz val="10"/>
      <name val="Calibri"/>
      <family val="2"/>
    </font>
    <font>
      <b/>
      <sz val="12"/>
      <color indexed="8"/>
      <name val="Calibri"/>
      <family val="2"/>
    </font>
    <font>
      <sz val="12"/>
      <name val="Calibri"/>
      <family val="2"/>
    </font>
    <font>
      <i/>
      <sz val="12"/>
      <color indexed="8"/>
      <name val="Calibri"/>
      <family val="2"/>
    </font>
    <font>
      <b/>
      <sz val="14"/>
      <color indexed="9"/>
      <name val="Times New Roman"/>
      <family val="1"/>
    </font>
    <font>
      <sz val="14"/>
      <color indexed="8"/>
      <name val="Times New Roman"/>
      <family val="1"/>
    </font>
    <font>
      <sz val="14"/>
      <color indexed="8"/>
      <name val="Calibri"/>
      <family val="2"/>
    </font>
    <font>
      <b/>
      <sz val="10"/>
      <color indexed="8"/>
      <name val="Arial"/>
      <family val="2"/>
    </font>
    <font>
      <b/>
      <sz val="12"/>
      <color indexed="10"/>
      <name val="Arial Narrow"/>
      <family val="2"/>
    </font>
    <font>
      <sz val="14"/>
      <color indexed="9"/>
      <name val="Times New Roman"/>
      <family val="1"/>
    </font>
    <font>
      <sz val="12"/>
      <color indexed="62"/>
      <name val="Calibri"/>
      <family val="2"/>
    </font>
    <font>
      <b/>
      <sz val="12"/>
      <color indexed="62"/>
      <name val="Calibri"/>
      <family val="2"/>
    </font>
    <font>
      <b/>
      <sz val="11"/>
      <color indexed="8"/>
      <name val="Arial"/>
      <family val="2"/>
    </font>
    <font>
      <b/>
      <sz val="10"/>
      <color indexed="8"/>
      <name val="Arial Narrow"/>
      <family val="2"/>
    </font>
    <font>
      <sz val="10"/>
      <color indexed="9"/>
      <name val="Arial Narrow"/>
      <family val="2"/>
    </font>
    <font>
      <i/>
      <sz val="10"/>
      <color indexed="8"/>
      <name val="Calibri"/>
      <family val="2"/>
    </font>
    <font>
      <sz val="10"/>
      <color indexed="8"/>
      <name val="Calibri"/>
      <family val="2"/>
    </font>
    <font>
      <b/>
      <sz val="9"/>
      <color indexed="8"/>
      <name val="Arial Narrow"/>
      <family val="2"/>
    </font>
    <font>
      <sz val="9"/>
      <color indexed="8"/>
      <name val="Arial Narrow"/>
      <family val="2"/>
    </font>
    <font>
      <b/>
      <u val="single"/>
      <sz val="9"/>
      <color indexed="8"/>
      <name val="Arial Narrow"/>
      <family val="2"/>
    </font>
    <font>
      <sz val="9"/>
      <color indexed="9"/>
      <name val="Arial Narrow"/>
      <family val="2"/>
    </font>
    <font>
      <i/>
      <sz val="9"/>
      <color indexed="8"/>
      <name val="Calibri"/>
      <family val="2"/>
    </font>
    <font>
      <sz val="9"/>
      <color indexed="8"/>
      <name val="Calibri"/>
      <family val="2"/>
    </font>
    <font>
      <b/>
      <sz val="10"/>
      <color indexed="8"/>
      <name val="Times New Roman"/>
      <family val="1"/>
    </font>
    <font>
      <b/>
      <sz val="9"/>
      <color indexed="8"/>
      <name val="Times New Roman"/>
      <family val="1"/>
    </font>
    <font>
      <b/>
      <sz val="9"/>
      <color indexed="9"/>
      <name val="Maiandra GD"/>
      <family val="2"/>
    </font>
    <font>
      <sz val="11"/>
      <color indexed="9"/>
      <name val="Arial Narrow"/>
      <family val="2"/>
    </font>
    <font>
      <b/>
      <i/>
      <sz val="10"/>
      <color indexed="8"/>
      <name val="Arial Narrow"/>
      <family val="2"/>
    </font>
    <font>
      <b/>
      <sz val="11"/>
      <color indexed="8"/>
      <name val="Arial Narrow"/>
      <family val="2"/>
    </font>
    <font>
      <i/>
      <sz val="12"/>
      <color indexed="8"/>
      <name val="Arial Narrow"/>
      <family val="2"/>
    </font>
    <font>
      <b/>
      <sz val="12"/>
      <color indexed="10"/>
      <name val="Arial"/>
      <family val="2"/>
    </font>
    <font>
      <i/>
      <sz val="9"/>
      <color indexed="8"/>
      <name val="Arial Narrow"/>
      <family val="2"/>
    </font>
    <font>
      <b/>
      <sz val="9"/>
      <color indexed="8"/>
      <name val="Calibri"/>
      <family val="2"/>
    </font>
    <font>
      <i/>
      <sz val="10"/>
      <color indexed="8"/>
      <name val="Arial Narrow"/>
      <family val="2"/>
    </font>
    <font>
      <b/>
      <u val="single"/>
      <sz val="10"/>
      <color indexed="8"/>
      <name val="Arial Narrow"/>
      <family val="2"/>
    </font>
    <font>
      <b/>
      <sz val="12"/>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rgb="FF000000"/>
      <name val="Arial"/>
      <family val="2"/>
    </font>
    <font>
      <sz val="10"/>
      <color rgb="FF000000"/>
      <name val="Times New Roman"/>
      <family val="1"/>
    </font>
    <font>
      <sz val="11"/>
      <color rgb="FF0000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Times New Roman"/>
      <family val="1"/>
    </font>
    <font>
      <sz val="12"/>
      <color theme="1"/>
      <name val="Calibri"/>
      <family val="2"/>
    </font>
    <font>
      <sz val="12"/>
      <color rgb="FFFF0000"/>
      <name val="Calibri"/>
      <family val="2"/>
    </font>
    <font>
      <b/>
      <sz val="14"/>
      <color theme="1"/>
      <name val="Calibri"/>
      <family val="2"/>
    </font>
    <font>
      <sz val="12"/>
      <color theme="1"/>
      <name val="Arial Narrow"/>
      <family val="2"/>
    </font>
    <font>
      <sz val="11"/>
      <color rgb="FFFF0000"/>
      <name val="Times New Roman"/>
      <family val="1"/>
    </font>
    <font>
      <b/>
      <u val="single"/>
      <sz val="12"/>
      <color theme="1"/>
      <name val="Arial Narrow"/>
      <family val="2"/>
    </font>
    <font>
      <b/>
      <sz val="12"/>
      <color theme="1"/>
      <name val="Arial Narrow"/>
      <family val="2"/>
    </font>
    <font>
      <sz val="12"/>
      <color rgb="FFFF0000"/>
      <name val="Arial Narrow"/>
      <family val="2"/>
    </font>
    <font>
      <sz val="12"/>
      <color theme="0"/>
      <name val="Arial Narrow"/>
      <family val="2"/>
    </font>
    <font>
      <sz val="11"/>
      <color theme="1"/>
      <name val="Arial"/>
      <family val="2"/>
    </font>
    <font>
      <sz val="10"/>
      <color theme="1"/>
      <name val="Arial Narrow"/>
      <family val="2"/>
    </font>
    <font>
      <b/>
      <sz val="10"/>
      <color theme="1"/>
      <name val="Calibri"/>
      <family val="2"/>
    </font>
    <font>
      <b/>
      <sz val="12"/>
      <color theme="1"/>
      <name val="Calibri"/>
      <family val="2"/>
    </font>
    <font>
      <b/>
      <sz val="12"/>
      <color rgb="FF000000"/>
      <name val="Arial Narrow"/>
      <family val="2"/>
    </font>
    <font>
      <i/>
      <sz val="12"/>
      <color theme="1"/>
      <name val="Calibri"/>
      <family val="2"/>
    </font>
    <font>
      <b/>
      <u val="single"/>
      <sz val="14"/>
      <color theme="1"/>
      <name val="Times New Roman"/>
      <family val="1"/>
    </font>
    <font>
      <b/>
      <sz val="14"/>
      <color theme="0"/>
      <name val="Times New Roman"/>
      <family val="1"/>
    </font>
    <font>
      <sz val="14"/>
      <color rgb="FF000000"/>
      <name val="Times New Roman"/>
      <family val="1"/>
    </font>
    <font>
      <sz val="14"/>
      <color theme="1"/>
      <name val="Calibri"/>
      <family val="2"/>
    </font>
    <font>
      <b/>
      <sz val="10"/>
      <color theme="1"/>
      <name val="Arial"/>
      <family val="2"/>
    </font>
    <font>
      <b/>
      <sz val="12"/>
      <color rgb="FFFF0000"/>
      <name val="Arial Narrow"/>
      <family val="2"/>
    </font>
    <font>
      <sz val="14"/>
      <color theme="0"/>
      <name val="Times New Roman"/>
      <family val="1"/>
    </font>
    <font>
      <sz val="12"/>
      <color rgb="FF1F497D"/>
      <name val="Calibri"/>
      <family val="2"/>
    </font>
    <font>
      <b/>
      <sz val="12"/>
      <color rgb="FF1F497D"/>
      <name val="Calibri"/>
      <family val="2"/>
    </font>
    <font>
      <b/>
      <sz val="11"/>
      <color theme="1"/>
      <name val="Arial"/>
      <family val="2"/>
    </font>
    <font>
      <b/>
      <sz val="10"/>
      <color theme="1"/>
      <name val="Arial Narrow"/>
      <family val="2"/>
    </font>
    <font>
      <sz val="10"/>
      <color theme="0"/>
      <name val="Arial Narrow"/>
      <family val="2"/>
    </font>
    <font>
      <i/>
      <sz val="10"/>
      <color theme="1"/>
      <name val="Calibri"/>
      <family val="2"/>
    </font>
    <font>
      <sz val="10"/>
      <color theme="1"/>
      <name val="Calibri"/>
      <family val="2"/>
    </font>
    <font>
      <b/>
      <sz val="9"/>
      <color theme="1"/>
      <name val="Arial Narrow"/>
      <family val="2"/>
    </font>
    <font>
      <sz val="9"/>
      <color theme="1"/>
      <name val="Arial Narrow"/>
      <family val="2"/>
    </font>
    <font>
      <b/>
      <u val="single"/>
      <sz val="9"/>
      <color theme="1"/>
      <name val="Arial Narrow"/>
      <family val="2"/>
    </font>
    <font>
      <sz val="9"/>
      <color theme="0"/>
      <name val="Arial Narrow"/>
      <family val="2"/>
    </font>
    <font>
      <i/>
      <sz val="9"/>
      <color theme="1"/>
      <name val="Calibri"/>
      <family val="2"/>
    </font>
    <font>
      <sz val="9"/>
      <color theme="1"/>
      <name val="Calibri"/>
      <family val="2"/>
    </font>
    <font>
      <b/>
      <sz val="10"/>
      <color theme="1"/>
      <name val="Times New Roman"/>
      <family val="1"/>
    </font>
    <font>
      <b/>
      <sz val="9"/>
      <color theme="1"/>
      <name val="Times New Roman"/>
      <family val="1"/>
    </font>
    <font>
      <b/>
      <sz val="9"/>
      <color theme="0"/>
      <name val="Maiandra GD"/>
      <family val="2"/>
    </font>
    <font>
      <b/>
      <sz val="9"/>
      <color rgb="FF000000"/>
      <name val="Arial Narrow"/>
      <family val="2"/>
    </font>
    <font>
      <sz val="11"/>
      <color theme="0"/>
      <name val="Arial Narrow"/>
      <family val="2"/>
    </font>
    <font>
      <b/>
      <sz val="10"/>
      <color rgb="FF000000"/>
      <name val="Arial Narrow"/>
      <family val="2"/>
    </font>
    <font>
      <b/>
      <i/>
      <sz val="10"/>
      <color rgb="FF000000"/>
      <name val="Arial Narrow"/>
      <family val="2"/>
    </font>
    <font>
      <b/>
      <sz val="11"/>
      <color rgb="FF000000"/>
      <name val="Arial Narrow"/>
      <family val="2"/>
    </font>
    <font>
      <b/>
      <sz val="11"/>
      <color theme="1"/>
      <name val="Arial Narrow"/>
      <family val="2"/>
    </font>
    <font>
      <i/>
      <sz val="12"/>
      <color theme="1"/>
      <name val="Arial Narrow"/>
      <family val="2"/>
    </font>
    <font>
      <b/>
      <sz val="12"/>
      <color rgb="FFFF0000"/>
      <name val="Arial"/>
      <family val="2"/>
    </font>
    <font>
      <sz val="12"/>
      <color theme="1"/>
      <name val="Times New Roman"/>
      <family val="1"/>
    </font>
    <font>
      <i/>
      <sz val="9"/>
      <color theme="1"/>
      <name val="Arial Narrow"/>
      <family val="2"/>
    </font>
    <font>
      <b/>
      <sz val="9"/>
      <color theme="1"/>
      <name val="Calibri"/>
      <family val="2"/>
    </font>
    <font>
      <b/>
      <u val="single"/>
      <sz val="10"/>
      <color theme="1"/>
      <name val="Arial Narrow"/>
      <family val="2"/>
    </font>
    <font>
      <i/>
      <sz val="10"/>
      <color theme="1"/>
      <name val="Arial Narrow"/>
      <family val="2"/>
    </font>
    <font>
      <b/>
      <sz val="12"/>
      <color theme="1"/>
      <name val="Arial"/>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tint="-0.24997000396251678"/>
        <bgColor indexed="64"/>
      </patternFill>
    </fill>
    <fill>
      <patternFill patternType="solid">
        <fgColor rgb="FF0070C0"/>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bgColor indexed="64"/>
      </patternFill>
    </fill>
    <fill>
      <patternFill patternType="solid">
        <fgColor indexed="55"/>
        <bgColor indexed="64"/>
      </patternFill>
    </fill>
    <fill>
      <patternFill patternType="solid">
        <fgColor theme="3" tint="0.7999799847602844"/>
        <bgColor indexed="64"/>
      </patternFill>
    </fill>
    <fill>
      <patternFill patternType="solid">
        <fgColor indexed="9"/>
        <bgColor indexed="64"/>
      </patternFill>
    </fill>
    <fill>
      <patternFill patternType="solid">
        <fgColor theme="0" tint="-0.3499799966812134"/>
        <bgColor indexed="64"/>
      </patternFill>
    </fill>
    <fill>
      <patternFill patternType="solid">
        <fgColor rgb="FFFFFF00"/>
        <bgColor indexed="64"/>
      </patternFill>
    </fill>
    <fill>
      <patternFill patternType="solid">
        <fgColor rgb="FFF2F2F2"/>
        <bgColor indexed="64"/>
      </patternFill>
    </fill>
    <fill>
      <patternFill patternType="solid">
        <fgColor rgb="FFF6F5F0"/>
        <bgColor indexed="64"/>
      </patternFill>
    </fill>
    <fill>
      <patternFill patternType="solid">
        <fgColor rgb="FFFFFF99"/>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
      <patternFill patternType="solid">
        <fgColor theme="1" tint="0.49998000264167786"/>
        <bgColor indexed="64"/>
      </patternFill>
    </fill>
    <fill>
      <patternFill patternType="solid">
        <fgColor rgb="FF00B0F0"/>
        <bgColor indexed="64"/>
      </patternFill>
    </fill>
    <fill>
      <patternFill patternType="solid">
        <fgColor rgb="FF92D050"/>
        <bgColor indexed="64"/>
      </patternFill>
    </fill>
    <fill>
      <patternFill patternType="solid">
        <fgColor theme="0" tint="-0.1499900072813034"/>
        <bgColor indexed="64"/>
      </patternFill>
    </fill>
    <fill>
      <patternFill patternType="solid">
        <fgColor theme="1" tint="0.24998000264167786"/>
        <bgColor indexed="64"/>
      </patternFill>
    </fill>
    <fill>
      <patternFill patternType="solid">
        <fgColor indexed="4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color indexed="63"/>
      </bottom>
    </border>
    <border>
      <left style="double"/>
      <right style="double"/>
      <top style="double"/>
      <bottom style="double"/>
    </border>
    <border>
      <left style="thin"/>
      <right style="thin"/>
      <top style="thin"/>
      <bottom>
        <color indexed="63"/>
      </bottom>
    </border>
    <border>
      <left style="slantDashDot"/>
      <right style="slantDashDot"/>
      <top style="slantDashDot"/>
      <bottom style="slantDashDot"/>
    </border>
    <border>
      <left style="medium"/>
      <right>
        <color indexed="63"/>
      </right>
      <top style="medium"/>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color indexed="63"/>
      </right>
      <top style="thin"/>
      <bottom style="thin"/>
    </border>
    <border>
      <left>
        <color indexed="63"/>
      </left>
      <right style="thin"/>
      <top style="thin"/>
      <bottom style="thin"/>
    </border>
    <border>
      <left>
        <color indexed="63"/>
      </left>
      <right style="double"/>
      <top style="double"/>
      <bottom style="double"/>
    </border>
    <border>
      <left style="slantDashDot"/>
      <right style="slantDashDot"/>
      <top style="slantDashDot"/>
      <bottom>
        <color indexed="63"/>
      </bottom>
    </border>
    <border>
      <left style="mediumDashDotDot"/>
      <right style="mediumDashDotDot"/>
      <top style="mediumDashDotDot"/>
      <bottom style="mediumDashDotDot"/>
    </border>
    <border>
      <left style="double"/>
      <right>
        <color indexed="63"/>
      </right>
      <top style="double"/>
      <bottom style="double"/>
    </border>
    <border>
      <left style="medium"/>
      <right style="medium"/>
      <top style="thin"/>
      <bottom style="thin"/>
    </border>
    <border>
      <left>
        <color indexed="63"/>
      </left>
      <right style="slantDashDot"/>
      <top style="slantDashDot"/>
      <bottom style="slantDashDot"/>
    </border>
    <border>
      <left>
        <color indexed="63"/>
      </left>
      <right style="slantDashDot"/>
      <top>
        <color indexed="63"/>
      </top>
      <bottom style="slantDashDot"/>
    </border>
    <border>
      <left style="slantDashDot"/>
      <right style="slantDashDot"/>
      <top>
        <color indexed="63"/>
      </top>
      <bottom style="slantDashDot"/>
    </border>
    <border>
      <left>
        <color indexed="63"/>
      </left>
      <right style="medium"/>
      <top style="medium"/>
      <bottom>
        <color indexed="63"/>
      </bottom>
    </border>
    <border>
      <left>
        <color indexed="63"/>
      </left>
      <right style="mediumDashDotDot"/>
      <top style="mediumDashDotDot"/>
      <bottom style="mediumDashDotDot"/>
    </border>
    <border>
      <left style="thin"/>
      <right>
        <color indexed="63"/>
      </right>
      <top style="thin"/>
      <bottom>
        <color indexed="63"/>
      </bottom>
    </border>
    <border>
      <left style="dotted"/>
      <right style="dotted"/>
      <top>
        <color indexed="63"/>
      </top>
      <bottom style="dotted"/>
    </border>
    <border>
      <left>
        <color indexed="63"/>
      </left>
      <right>
        <color indexed="63"/>
      </right>
      <top style="double"/>
      <bottom style="double"/>
    </border>
    <border>
      <left>
        <color indexed="63"/>
      </left>
      <right>
        <color indexed="63"/>
      </right>
      <top>
        <color indexed="63"/>
      </top>
      <bottom style="double"/>
    </border>
    <border>
      <left style="double"/>
      <right style="double"/>
      <top>
        <color indexed="63"/>
      </top>
      <bottom style="double"/>
    </border>
    <border>
      <left>
        <color indexed="63"/>
      </left>
      <right style="slantDashDot"/>
      <top style="slantDashDot"/>
      <bottom>
        <color indexed="63"/>
      </bottom>
    </border>
    <border>
      <left>
        <color indexed="63"/>
      </left>
      <right style="mediumDashDotDot"/>
      <top>
        <color indexed="63"/>
      </top>
      <bottom>
        <color indexed="63"/>
      </bottom>
    </border>
    <border>
      <left>
        <color indexed="63"/>
      </left>
      <right style="mediumDashDotDot"/>
      <top style="thin"/>
      <bottom style="mediumDashDotDot"/>
    </border>
    <border>
      <left style="slantDashDot"/>
      <right style="slantDashDot"/>
      <top style="thin"/>
      <bottom style="slantDashDot"/>
    </border>
    <border>
      <left>
        <color indexed="63"/>
      </left>
      <right>
        <color indexed="63"/>
      </right>
      <top style="thin"/>
      <bottom>
        <color indexed="63"/>
      </bottom>
    </border>
    <border>
      <left>
        <color indexed="63"/>
      </left>
      <right style="double"/>
      <top style="double"/>
      <bottom>
        <color indexed="63"/>
      </bottom>
    </border>
    <border>
      <left style="double"/>
      <right style="double"/>
      <top style="double"/>
      <bottom>
        <color indexed="63"/>
      </bottom>
    </border>
    <border>
      <left style="medium"/>
      <right style="medium"/>
      <top style="thin"/>
      <bottom style="medium"/>
    </border>
    <border>
      <left>
        <color indexed="63"/>
      </left>
      <right style="double"/>
      <top style="medium"/>
      <bottom style="medium"/>
    </border>
    <border>
      <left>
        <color indexed="63"/>
      </left>
      <right style="medium"/>
      <top style="medium"/>
      <bottom style="medium"/>
    </border>
    <border>
      <left style="medium"/>
      <right style="thin"/>
      <top style="medium"/>
      <bottom style="double"/>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style="double"/>
      <right style="double"/>
      <top style="medium"/>
      <bottom style="double"/>
    </border>
    <border>
      <left>
        <color indexed="63"/>
      </left>
      <right style="thin">
        <color theme="4" tint="0.7999799847602844"/>
      </right>
      <top style="thin">
        <color theme="4" tint="0.7999799847602844"/>
      </top>
      <bottom style="thin">
        <color theme="4" tint="0.7999799847602844"/>
      </bottom>
    </border>
    <border>
      <left style="slantDashDot"/>
      <right>
        <color indexed="63"/>
      </right>
      <top style="slantDashDot"/>
      <bottom style="slantDashDot"/>
    </border>
    <border>
      <left>
        <color indexed="63"/>
      </left>
      <right>
        <color indexed="63"/>
      </right>
      <top style="slantDashDot"/>
      <bottom style="slantDashDot"/>
    </border>
    <border>
      <left style="thin">
        <color theme="4" tint="0.7999799847602844"/>
      </left>
      <right>
        <color indexed="63"/>
      </right>
      <top style="thin">
        <color theme="4" tint="0.7999799847602844"/>
      </top>
      <bottom style="thin">
        <color theme="4" tint="0.7999799847602844"/>
      </bottom>
    </border>
    <border>
      <left style="medium"/>
      <right style="medium"/>
      <top>
        <color indexed="63"/>
      </top>
      <bottom style="medium"/>
    </border>
    <border>
      <left style="medium"/>
      <right style="medium"/>
      <top style="medium"/>
      <bottom style="thin"/>
    </border>
    <border>
      <left style="medium"/>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style="slantDashDot"/>
      <right style="double"/>
      <top style="double"/>
      <bottom>
        <color indexed="63"/>
      </bottom>
    </border>
    <border>
      <left style="slantDashDot"/>
      <right style="double"/>
      <top>
        <color indexed="63"/>
      </top>
      <bottom style="double"/>
    </border>
    <border>
      <left style="slantDashDot"/>
      <right>
        <color indexed="63"/>
      </right>
      <top style="slantDashDot"/>
      <bottom>
        <color indexed="63"/>
      </bottom>
    </border>
    <border>
      <left style="slantDashDot"/>
      <right>
        <color indexed="63"/>
      </right>
      <top>
        <color indexed="63"/>
      </top>
      <bottom style="slantDashDot"/>
    </border>
    <border>
      <left>
        <color indexed="63"/>
      </left>
      <right style="slantDashDo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slantDashDot"/>
      <right style="slantDashDot"/>
      <top>
        <color indexed="63"/>
      </top>
      <bottom>
        <color indexed="63"/>
      </bottom>
    </border>
    <border>
      <left style="medium"/>
      <right>
        <color indexed="63"/>
      </right>
      <top style="slantDashDot"/>
      <bottom style="slantDashDot"/>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style="slantDashDot"/>
      <top style="thin"/>
      <bottom style="slantDashDot"/>
    </border>
    <border>
      <left style="thin"/>
      <right style="slantDashDot"/>
      <top style="slantDashDot"/>
      <bottom>
        <color indexed="63"/>
      </bottom>
    </border>
    <border>
      <left style="thin"/>
      <right style="slantDashDot"/>
      <top>
        <color indexed="63"/>
      </top>
      <bottom>
        <color indexed="63"/>
      </bottom>
    </border>
    <border>
      <left style="thin"/>
      <right style="slantDashDot"/>
      <top>
        <color indexed="63"/>
      </top>
      <bottom style="slantDashDot"/>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0" borderId="2" applyNumberFormat="0" applyFill="0" applyAlignment="0" applyProtection="0"/>
    <xf numFmtId="0" fontId="109" fillId="27" borderId="1" applyNumberFormat="0" applyAlignment="0" applyProtection="0"/>
    <xf numFmtId="0" fontId="110" fillId="28" borderId="0" applyNumberFormat="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29" borderId="0" applyNumberFormat="0" applyBorder="0" applyAlignment="0" applyProtection="0"/>
    <xf numFmtId="0" fontId="7" fillId="0" borderId="0">
      <alignment/>
      <protection/>
    </xf>
    <xf numFmtId="0" fontId="114" fillId="0" borderId="0" applyNumberFormat="0" applyBorder="0" applyProtection="0">
      <alignment/>
    </xf>
    <xf numFmtId="0" fontId="115" fillId="0" borderId="0" applyNumberFormat="0" applyBorder="0" applyProtection="0">
      <alignment/>
    </xf>
    <xf numFmtId="0" fontId="7" fillId="0" borderId="0">
      <alignment/>
      <protection/>
    </xf>
    <xf numFmtId="0" fontId="115" fillId="0" borderId="0" applyNumberFormat="0" applyBorder="0" applyProtection="0">
      <alignment/>
    </xf>
    <xf numFmtId="0" fontId="114" fillId="0" borderId="0" applyNumberFormat="0" applyBorder="0" applyProtection="0">
      <alignment/>
    </xf>
    <xf numFmtId="0" fontId="7" fillId="0" borderId="0">
      <alignment/>
      <protection/>
    </xf>
    <xf numFmtId="0" fontId="7" fillId="0" borderId="0">
      <alignment/>
      <protection/>
    </xf>
    <xf numFmtId="0" fontId="116"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9" fontId="116" fillId="0" borderId="0" applyFont="0" applyFill="0" applyBorder="0" applyAlignment="0" applyProtection="0"/>
    <xf numFmtId="0" fontId="117" fillId="31" borderId="0" applyNumberFormat="0" applyBorder="0" applyAlignment="0" applyProtection="0"/>
    <xf numFmtId="0" fontId="118" fillId="26" borderId="4"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2" borderId="9" applyNumberFormat="0" applyAlignment="0" applyProtection="0"/>
  </cellStyleXfs>
  <cellXfs count="593">
    <xf numFmtId="0" fontId="0" fillId="0" borderId="0" xfId="0" applyFont="1" applyAlignment="1">
      <alignment/>
    </xf>
    <xf numFmtId="0" fontId="126" fillId="0" borderId="0" xfId="0" applyFont="1" applyAlignment="1">
      <alignment/>
    </xf>
    <xf numFmtId="0" fontId="2" fillId="0" borderId="0" xfId="0" applyFont="1" applyAlignment="1">
      <alignment/>
    </xf>
    <xf numFmtId="0" fontId="3" fillId="0" borderId="0" xfId="0" applyFont="1" applyAlignment="1">
      <alignment/>
    </xf>
    <xf numFmtId="0" fontId="127" fillId="0" borderId="0" xfId="0" applyFont="1" applyAlignment="1">
      <alignment/>
    </xf>
    <xf numFmtId="0" fontId="127"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128" fillId="0" borderId="0" xfId="0" applyFont="1" applyAlignment="1">
      <alignment horizontal="left" vertical="center"/>
    </xf>
    <xf numFmtId="0" fontId="129" fillId="0" borderId="0" xfId="0" applyFont="1" applyAlignment="1">
      <alignment/>
    </xf>
    <xf numFmtId="0" fontId="130" fillId="0" borderId="0" xfId="0" applyFont="1" applyAlignment="1">
      <alignment/>
    </xf>
    <xf numFmtId="0" fontId="7" fillId="0" borderId="0" xfId="55" applyFont="1" applyFill="1" applyBorder="1" applyAlignment="1">
      <alignment wrapText="1"/>
      <protection/>
    </xf>
    <xf numFmtId="0" fontId="7" fillId="0" borderId="0" xfId="55" applyFont="1" applyFill="1" applyBorder="1">
      <alignment/>
      <protection/>
    </xf>
    <xf numFmtId="0" fontId="7" fillId="0" borderId="0" xfId="55" applyFill="1" applyBorder="1">
      <alignment/>
      <protection/>
    </xf>
    <xf numFmtId="0" fontId="9" fillId="0" borderId="0" xfId="55" applyFont="1" applyFill="1" applyBorder="1" applyAlignment="1">
      <alignment vertical="center" wrapText="1"/>
      <protection/>
    </xf>
    <xf numFmtId="0" fontId="10" fillId="0" borderId="0" xfId="55" applyFont="1" applyFill="1" applyBorder="1" applyAlignment="1">
      <alignment/>
      <protection/>
    </xf>
    <xf numFmtId="0" fontId="8" fillId="0" borderId="0" xfId="55" applyFont="1" applyFill="1" applyBorder="1" applyAlignment="1">
      <alignment vertical="center" wrapText="1"/>
      <protection/>
    </xf>
    <xf numFmtId="0" fontId="4" fillId="0" borderId="0" xfId="55" applyFont="1" applyFill="1" applyBorder="1" applyAlignment="1">
      <alignment vertical="center" wrapText="1"/>
      <protection/>
    </xf>
    <xf numFmtId="0" fontId="4" fillId="0" borderId="0" xfId="55" applyFont="1" applyFill="1" applyBorder="1" applyAlignment="1">
      <alignment/>
      <protection/>
    </xf>
    <xf numFmtId="0" fontId="0" fillId="0" borderId="0" xfId="0" applyFont="1" applyAlignment="1">
      <alignment/>
    </xf>
    <xf numFmtId="0" fontId="0" fillId="0" borderId="0" xfId="0" applyFont="1" applyAlignment="1">
      <alignment horizontal="center"/>
    </xf>
    <xf numFmtId="0" fontId="60" fillId="33" borderId="10" xfId="0" applyFont="1" applyFill="1" applyBorder="1" applyAlignment="1">
      <alignment horizontal="center" vertical="center" wrapText="1"/>
    </xf>
    <xf numFmtId="9" fontId="60" fillId="33" borderId="10" xfId="63" applyFont="1" applyFill="1" applyBorder="1" applyAlignment="1">
      <alignment horizontal="center" vertical="center" wrapText="1"/>
    </xf>
    <xf numFmtId="0" fontId="60" fillId="0" borderId="10" xfId="0" applyFont="1" applyFill="1" applyBorder="1" applyAlignment="1">
      <alignment horizontal="center"/>
    </xf>
    <xf numFmtId="0" fontId="106" fillId="0" borderId="0" xfId="0" applyFont="1" applyAlignment="1">
      <alignment/>
    </xf>
    <xf numFmtId="0" fontId="131" fillId="0" borderId="0" xfId="0" applyFont="1" applyAlignment="1">
      <alignment horizontal="center" vertical="center"/>
    </xf>
    <xf numFmtId="0" fontId="132" fillId="0" borderId="0" xfId="0" applyFont="1" applyAlignment="1">
      <alignment horizontal="left"/>
    </xf>
    <xf numFmtId="0" fontId="127"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126"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Border="1" applyAlignment="1">
      <alignment horizontal="left"/>
    </xf>
    <xf numFmtId="10" fontId="126" fillId="0" borderId="0" xfId="0" applyNumberFormat="1" applyFont="1" applyBorder="1" applyAlignment="1">
      <alignment horizontal="left" vertical="top" wrapText="1"/>
    </xf>
    <xf numFmtId="3" fontId="0" fillId="0" borderId="0" xfId="0" applyNumberFormat="1" applyBorder="1" applyAlignment="1">
      <alignment horizontal="left"/>
    </xf>
    <xf numFmtId="0" fontId="133" fillId="0" borderId="0" xfId="0" applyFont="1" applyAlignment="1">
      <alignment/>
    </xf>
    <xf numFmtId="0" fontId="12" fillId="0" borderId="0" xfId="0" applyFont="1" applyAlignment="1">
      <alignment/>
    </xf>
    <xf numFmtId="0" fontId="14" fillId="0" borderId="0" xfId="0" applyFont="1" applyAlignment="1">
      <alignment/>
    </xf>
    <xf numFmtId="0" fontId="134" fillId="0" borderId="0" xfId="0" applyFont="1" applyAlignment="1">
      <alignment/>
    </xf>
    <xf numFmtId="0" fontId="130" fillId="0" borderId="0" xfId="0" applyFont="1" applyAlignment="1">
      <alignment horizontal="left" vertical="center"/>
    </xf>
    <xf numFmtId="0" fontId="130" fillId="0" borderId="0" xfId="0" applyFont="1" applyAlignment="1">
      <alignment wrapText="1"/>
    </xf>
    <xf numFmtId="0" fontId="127" fillId="0" borderId="0" xfId="0" applyFont="1" applyAlignment="1">
      <alignment horizontal="left"/>
    </xf>
    <xf numFmtId="0" fontId="13" fillId="6" borderId="11" xfId="0" applyFont="1" applyFill="1" applyBorder="1" applyAlignment="1">
      <alignment horizontal="center" vertical="center" wrapText="1"/>
    </xf>
    <xf numFmtId="0" fontId="135" fillId="34" borderId="12" xfId="0" applyFont="1" applyFill="1" applyBorder="1" applyAlignment="1">
      <alignment horizontal="center" vertical="center" wrapText="1"/>
    </xf>
    <xf numFmtId="0" fontId="135" fillId="34" borderId="13" xfId="0" applyFont="1" applyFill="1" applyBorder="1" applyAlignment="1">
      <alignment horizontal="center" vertical="center" wrapText="1"/>
    </xf>
    <xf numFmtId="0" fontId="126" fillId="0" borderId="0" xfId="0" applyFont="1" applyAlignment="1">
      <alignment horizontal="center" vertical="center"/>
    </xf>
    <xf numFmtId="0" fontId="0" fillId="0" borderId="0" xfId="0" applyAlignment="1">
      <alignment horizontal="center" vertical="center"/>
    </xf>
    <xf numFmtId="3" fontId="4" fillId="35" borderId="14" xfId="0" applyNumberFormat="1" applyFont="1" applyFill="1" applyBorder="1" applyAlignment="1" applyProtection="1">
      <alignment horizontal="center" vertical="center" wrapText="1"/>
      <protection hidden="1"/>
    </xf>
    <xf numFmtId="2" fontId="133" fillId="36" borderId="12" xfId="0" applyNumberFormat="1" applyFont="1" applyFill="1" applyBorder="1" applyAlignment="1" applyProtection="1">
      <alignment horizontal="center" vertical="center" wrapText="1"/>
      <protection/>
    </xf>
    <xf numFmtId="0" fontId="13" fillId="6" borderId="15" xfId="0" applyFont="1" applyFill="1" applyBorder="1" applyAlignment="1">
      <alignment horizontal="center" vertical="center" wrapText="1"/>
    </xf>
    <xf numFmtId="3" fontId="4" fillId="37" borderId="16" xfId="0" applyNumberFormat="1" applyFont="1" applyFill="1" applyBorder="1" applyAlignment="1" applyProtection="1">
      <alignment horizontal="center" vertical="center" wrapText="1"/>
      <protection locked="0"/>
    </xf>
    <xf numFmtId="0" fontId="0" fillId="37" borderId="0" xfId="0" applyFill="1" applyAlignment="1">
      <alignment/>
    </xf>
    <xf numFmtId="3" fontId="4" fillId="37" borderId="17" xfId="0" applyNumberFormat="1" applyFont="1" applyFill="1" applyBorder="1" applyAlignment="1" applyProtection="1">
      <alignment horizontal="center" vertical="center" wrapText="1"/>
      <protection locked="0"/>
    </xf>
    <xf numFmtId="0" fontId="65" fillId="9" borderId="10" xfId="0" applyFont="1" applyFill="1" applyBorder="1" applyAlignment="1">
      <alignment horizontal="center" vertical="center" wrapText="1"/>
    </xf>
    <xf numFmtId="0" fontId="65" fillId="9" borderId="18" xfId="0" applyFont="1" applyFill="1" applyBorder="1" applyAlignment="1">
      <alignment vertical="center" wrapText="1"/>
    </xf>
    <xf numFmtId="0" fontId="65" fillId="9" borderId="19" xfId="0" applyFont="1" applyFill="1" applyBorder="1" applyAlignment="1">
      <alignment vertical="center" wrapText="1"/>
    </xf>
    <xf numFmtId="0" fontId="136" fillId="0" borderId="0" xfId="0" applyFont="1" applyAlignment="1">
      <alignment/>
    </xf>
    <xf numFmtId="0" fontId="136" fillId="0" borderId="0" xfId="0" applyFont="1" applyAlignment="1">
      <alignment/>
    </xf>
    <xf numFmtId="0" fontId="136" fillId="0" borderId="0" xfId="0" applyFont="1" applyAlignment="1">
      <alignment horizontal="left"/>
    </xf>
    <xf numFmtId="1" fontId="133" fillId="36" borderId="20" xfId="0" applyNumberFormat="1" applyFont="1" applyFill="1" applyBorder="1" applyAlignment="1" applyProtection="1">
      <alignment horizontal="center" vertical="center" wrapText="1"/>
      <protection locked="0"/>
    </xf>
    <xf numFmtId="1" fontId="133" fillId="36" borderId="20" xfId="0" applyNumberFormat="1" applyFont="1" applyFill="1" applyBorder="1" applyAlignment="1" applyProtection="1">
      <alignment horizontal="center" vertical="center" wrapText="1"/>
      <protection/>
    </xf>
    <xf numFmtId="2" fontId="133" fillId="36" borderId="12" xfId="0" applyNumberFormat="1" applyFont="1" applyFill="1" applyBorder="1" applyAlignment="1" applyProtection="1">
      <alignment horizontal="left" vertical="center" wrapText="1"/>
      <protection/>
    </xf>
    <xf numFmtId="0" fontId="137" fillId="0" borderId="0" xfId="0" applyFont="1" applyAlignment="1">
      <alignment horizontal="left" vertical="center"/>
    </xf>
    <xf numFmtId="0" fontId="138" fillId="0" borderId="0" xfId="0" applyFont="1" applyFill="1" applyBorder="1" applyAlignment="1">
      <alignment horizontal="left" vertical="center"/>
    </xf>
    <xf numFmtId="0" fontId="138" fillId="0" borderId="0" xfId="0" applyFont="1" applyFill="1" applyBorder="1" applyAlignment="1">
      <alignment horizontal="center" vertical="center"/>
    </xf>
    <xf numFmtId="0" fontId="137" fillId="0" borderId="0" xfId="0" applyFont="1" applyAlignment="1">
      <alignment horizontal="center" vertical="center"/>
    </xf>
    <xf numFmtId="0" fontId="7" fillId="0" borderId="10" xfId="55" applyFont="1" applyFill="1" applyBorder="1" applyAlignment="1">
      <alignment horizontal="center" vertical="center" wrapText="1"/>
      <protection/>
    </xf>
    <xf numFmtId="0" fontId="16" fillId="0" borderId="0" xfId="55" applyFont="1" applyFill="1" applyBorder="1" applyAlignment="1">
      <alignment horizontal="center" vertical="center" wrapText="1"/>
      <protection/>
    </xf>
    <xf numFmtId="0" fontId="7" fillId="0" borderId="0" xfId="55" applyFont="1" applyFill="1" applyBorder="1" applyAlignment="1">
      <alignment horizontal="center" vertical="center"/>
      <protection/>
    </xf>
    <xf numFmtId="0" fontId="7" fillId="37" borderId="10" xfId="55" applyFont="1" applyFill="1" applyBorder="1" applyAlignment="1">
      <alignment horizontal="center" vertical="center" wrapText="1"/>
      <protection/>
    </xf>
    <xf numFmtId="0" fontId="16" fillId="37" borderId="0" xfId="55" applyFont="1" applyFill="1" applyBorder="1" applyAlignment="1">
      <alignment horizontal="center" vertical="center" wrapText="1"/>
      <protection/>
    </xf>
    <xf numFmtId="0" fontId="16" fillId="38" borderId="18" xfId="55" applyFont="1" applyFill="1" applyBorder="1" applyAlignment="1">
      <alignment horizontal="center" vertical="center"/>
      <protection/>
    </xf>
    <xf numFmtId="3" fontId="11" fillId="39" borderId="14" xfId="0" applyNumberFormat="1" applyFont="1" applyFill="1" applyBorder="1" applyAlignment="1" applyProtection="1">
      <alignment horizontal="center" vertical="center" wrapText="1"/>
      <protection locked="0"/>
    </xf>
    <xf numFmtId="3" fontId="11" fillId="10" borderId="14" xfId="0" applyNumberFormat="1" applyFont="1" applyFill="1" applyBorder="1" applyAlignment="1" applyProtection="1">
      <alignment horizontal="center" vertical="center" wrapText="1"/>
      <protection hidden="1"/>
    </xf>
    <xf numFmtId="3" fontId="11" fillId="7" borderId="14" xfId="0" applyNumberFormat="1" applyFont="1" applyFill="1" applyBorder="1" applyAlignment="1" applyProtection="1">
      <alignment horizontal="center" vertical="center" wrapText="1"/>
      <protection hidden="1"/>
    </xf>
    <xf numFmtId="9" fontId="11" fillId="10" borderId="14" xfId="63" applyFont="1" applyFill="1" applyBorder="1" applyAlignment="1" applyProtection="1">
      <alignment horizontal="center" vertical="center" wrapText="1"/>
      <protection hidden="1"/>
    </xf>
    <xf numFmtId="9" fontId="11" fillId="7" borderId="14" xfId="63" applyFont="1" applyFill="1" applyBorder="1" applyAlignment="1" applyProtection="1">
      <alignment horizontal="center" vertical="center" wrapText="1"/>
      <protection hidden="1"/>
    </xf>
    <xf numFmtId="9" fontId="11" fillId="7" borderId="21" xfId="63" applyFont="1" applyFill="1" applyBorder="1" applyAlignment="1" applyProtection="1">
      <alignment horizontal="center" vertical="center" wrapText="1"/>
      <protection hidden="1"/>
    </xf>
    <xf numFmtId="9" fontId="11" fillId="7" borderId="22" xfId="63" applyFont="1" applyFill="1" applyBorder="1" applyAlignment="1" applyProtection="1">
      <alignment horizontal="center" vertical="center" wrapText="1"/>
      <protection hidden="1"/>
    </xf>
    <xf numFmtId="0" fontId="69" fillId="0" borderId="10" xfId="0" applyNumberFormat="1" applyFont="1" applyFill="1" applyBorder="1" applyAlignment="1">
      <alignment horizontal="center" vertical="center"/>
    </xf>
    <xf numFmtId="9" fontId="69" fillId="40" borderId="10" xfId="63" applyFont="1" applyFill="1" applyBorder="1" applyAlignment="1">
      <alignment horizontal="center" vertical="center"/>
    </xf>
    <xf numFmtId="0" fontId="60" fillId="33" borderId="10" xfId="0" applyNumberFormat="1" applyFont="1" applyFill="1" applyBorder="1" applyAlignment="1">
      <alignment horizontal="center" vertical="center"/>
    </xf>
    <xf numFmtId="9" fontId="60" fillId="33" borderId="10" xfId="63" applyFont="1" applyFill="1" applyBorder="1" applyAlignment="1">
      <alignment horizontal="center" vertical="center"/>
    </xf>
    <xf numFmtId="0" fontId="139" fillId="41" borderId="10" xfId="0" applyFont="1" applyFill="1" applyBorder="1" applyAlignment="1">
      <alignment horizontal="center" vertical="center"/>
    </xf>
    <xf numFmtId="9" fontId="65" fillId="41" borderId="10" xfId="63" applyFont="1" applyFill="1" applyBorder="1" applyAlignment="1">
      <alignment horizontal="center" vertical="center"/>
    </xf>
    <xf numFmtId="13" fontId="126" fillId="0" borderId="0" xfId="0" applyNumberFormat="1" applyFont="1" applyBorder="1" applyAlignment="1">
      <alignment horizontal="left" vertical="top" wrapText="1"/>
    </xf>
    <xf numFmtId="3" fontId="11" fillId="7" borderId="14" xfId="0" applyNumberFormat="1" applyFont="1" applyFill="1" applyBorder="1" applyAlignment="1" applyProtection="1">
      <alignment horizontal="center" vertical="center" wrapText="1"/>
      <protection hidden="1"/>
    </xf>
    <xf numFmtId="0" fontId="135" fillId="34" borderId="23" xfId="0" applyFont="1" applyFill="1" applyBorder="1" applyAlignment="1">
      <alignment horizontal="center" vertical="center" wrapText="1"/>
    </xf>
    <xf numFmtId="0" fontId="135" fillId="34" borderId="10" xfId="0" applyFont="1" applyFill="1" applyBorder="1" applyAlignment="1">
      <alignment horizontal="center" vertical="center" wrapText="1"/>
    </xf>
    <xf numFmtId="0" fontId="135" fillId="34" borderId="19" xfId="0" applyFont="1" applyFill="1" applyBorder="1" applyAlignment="1">
      <alignment horizontal="center" vertical="center" wrapText="1"/>
    </xf>
    <xf numFmtId="0" fontId="132" fillId="0" borderId="0" xfId="0" applyFont="1" applyAlignment="1">
      <alignment/>
    </xf>
    <xf numFmtId="0" fontId="71" fillId="9" borderId="10" xfId="0" applyFont="1" applyFill="1" applyBorder="1" applyAlignment="1">
      <alignment vertical="center" wrapText="1"/>
    </xf>
    <xf numFmtId="0" fontId="65" fillId="9" borderId="10" xfId="0" applyFont="1" applyFill="1" applyBorder="1" applyAlignment="1">
      <alignment vertical="center" wrapText="1"/>
    </xf>
    <xf numFmtId="0" fontId="11" fillId="0" borderId="24" xfId="55" applyFont="1" applyFill="1" applyBorder="1" applyAlignment="1">
      <alignment horizontal="left" vertical="center" wrapText="1"/>
      <protection/>
    </xf>
    <xf numFmtId="1" fontId="124" fillId="42" borderId="10" xfId="0" applyNumberFormat="1" applyFont="1" applyFill="1" applyBorder="1" applyAlignment="1">
      <alignment horizontal="center"/>
    </xf>
    <xf numFmtId="0" fontId="0" fillId="42" borderId="10" xfId="0" applyFont="1" applyFill="1" applyBorder="1" applyAlignment="1">
      <alignment horizontal="center"/>
    </xf>
    <xf numFmtId="2" fontId="140" fillId="43" borderId="20" xfId="0" applyNumberFormat="1" applyFont="1" applyFill="1" applyBorder="1" applyAlignment="1" applyProtection="1">
      <alignment horizontal="center" vertical="center" wrapText="1"/>
      <protection locked="0"/>
    </xf>
    <xf numFmtId="0" fontId="127" fillId="0" borderId="0" xfId="0" applyFont="1" applyAlignment="1">
      <alignment horizontal="left"/>
    </xf>
    <xf numFmtId="3" fontId="4" fillId="35" borderId="25" xfId="0" applyNumberFormat="1" applyFont="1" applyFill="1" applyBorder="1" applyAlignment="1" applyProtection="1">
      <alignment horizontal="center" vertical="center" wrapText="1"/>
      <protection hidden="1"/>
    </xf>
    <xf numFmtId="0" fontId="133" fillId="19" borderId="10" xfId="0" applyFont="1" applyFill="1" applyBorder="1" applyAlignment="1">
      <alignment horizontal="center" vertical="center" wrapText="1"/>
    </xf>
    <xf numFmtId="3" fontId="4" fillId="35" borderId="26" xfId="0" applyNumberFormat="1" applyFont="1" applyFill="1" applyBorder="1" applyAlignment="1" applyProtection="1">
      <alignment horizontal="center" vertical="center" wrapText="1"/>
      <protection hidden="1"/>
    </xf>
    <xf numFmtId="0" fontId="135" fillId="34" borderId="14" xfId="0" applyFont="1" applyFill="1" applyBorder="1" applyAlignment="1">
      <alignment horizontal="center" vertical="center" wrapText="1"/>
    </xf>
    <xf numFmtId="1" fontId="141" fillId="44" borderId="18" xfId="63" applyNumberFormat="1" applyFont="1" applyFill="1" applyBorder="1" applyAlignment="1" applyProtection="1">
      <alignment horizontal="right" vertical="center" wrapText="1"/>
      <protection locked="0"/>
    </xf>
    <xf numFmtId="9" fontId="4" fillId="35" borderId="27" xfId="63" applyFont="1" applyFill="1" applyBorder="1" applyAlignment="1" applyProtection="1">
      <alignment horizontal="center" vertical="center" wrapText="1"/>
      <protection hidden="1"/>
    </xf>
    <xf numFmtId="10" fontId="133" fillId="42" borderId="27" xfId="63" applyNumberFormat="1" applyFont="1" applyFill="1" applyBorder="1" applyAlignment="1" applyProtection="1">
      <alignment horizontal="center" vertical="center" wrapText="1"/>
      <protection hidden="1"/>
    </xf>
    <xf numFmtId="10" fontId="133" fillId="41" borderId="27" xfId="63" applyNumberFormat="1" applyFont="1" applyFill="1" applyBorder="1" applyAlignment="1" applyProtection="1">
      <alignment horizontal="center" vertical="center" wrapText="1"/>
      <protection hidden="1"/>
    </xf>
    <xf numFmtId="0" fontId="13" fillId="6" borderId="28" xfId="0" applyFont="1" applyFill="1" applyBorder="1" applyAlignment="1">
      <alignment horizontal="center" vertical="center" wrapText="1"/>
    </xf>
    <xf numFmtId="3" fontId="11" fillId="39" borderId="25" xfId="0" applyNumberFormat="1" applyFont="1" applyFill="1" applyBorder="1" applyAlignment="1" applyProtection="1">
      <alignment horizontal="center" vertical="center" wrapText="1"/>
      <protection locked="0"/>
    </xf>
    <xf numFmtId="3" fontId="11" fillId="39" borderId="29" xfId="0" applyNumberFormat="1" applyFont="1" applyFill="1" applyBorder="1" applyAlignment="1" applyProtection="1">
      <alignment horizontal="center" vertical="center" wrapText="1"/>
      <protection locked="0"/>
    </xf>
    <xf numFmtId="1" fontId="141" fillId="44" borderId="14" xfId="63" applyNumberFormat="1" applyFont="1" applyFill="1" applyBorder="1" applyAlignment="1" applyProtection="1">
      <alignment horizontal="right" vertical="center" wrapText="1"/>
      <protection locked="0"/>
    </xf>
    <xf numFmtId="0" fontId="133" fillId="19" borderId="14" xfId="0" applyFont="1" applyFill="1" applyBorder="1" applyAlignment="1">
      <alignment horizontal="center" vertical="center" wrapText="1"/>
    </xf>
    <xf numFmtId="0" fontId="11" fillId="45" borderId="14" xfId="0" applyFont="1" applyFill="1" applyBorder="1" applyAlignment="1">
      <alignment horizontal="center" vertical="center" textRotation="90"/>
    </xf>
    <xf numFmtId="0" fontId="7" fillId="0" borderId="14" xfId="0" applyFont="1" applyFill="1" applyBorder="1" applyAlignment="1">
      <alignment horizontal="left" vertical="center" wrapText="1"/>
    </xf>
    <xf numFmtId="0" fontId="133" fillId="0" borderId="14" xfId="0" applyFont="1" applyFill="1" applyBorder="1" applyAlignment="1">
      <alignment horizontal="center" vertical="center" wrapText="1"/>
    </xf>
    <xf numFmtId="0" fontId="136" fillId="36" borderId="14" xfId="0" applyFont="1" applyFill="1" applyBorder="1" applyAlignment="1">
      <alignment/>
    </xf>
    <xf numFmtId="0" fontId="142" fillId="0" borderId="0" xfId="0" applyFont="1" applyAlignment="1">
      <alignment horizontal="left" vertical="center" indent="1"/>
    </xf>
    <xf numFmtId="0" fontId="0" fillId="0" borderId="0" xfId="0" applyAlignment="1">
      <alignment horizontal="center"/>
    </xf>
    <xf numFmtId="0" fontId="143" fillId="35" borderId="13" xfId="60" applyFont="1" applyFill="1" applyBorder="1" applyAlignment="1">
      <alignment horizontal="center" vertical="center" wrapText="1"/>
      <protection/>
    </xf>
    <xf numFmtId="0" fontId="143" fillId="35" borderId="13" xfId="60" applyFont="1" applyFill="1" applyBorder="1" applyAlignment="1">
      <alignment horizontal="left" vertical="center" wrapText="1"/>
      <protection/>
    </xf>
    <xf numFmtId="0" fontId="143" fillId="35" borderId="18" xfId="60" applyFont="1" applyFill="1" applyBorder="1" applyAlignment="1">
      <alignment horizontal="center" vertical="center" wrapText="1"/>
      <protection/>
    </xf>
    <xf numFmtId="0" fontId="143" fillId="35" borderId="30" xfId="60" applyFont="1" applyFill="1" applyBorder="1" applyAlignment="1">
      <alignment horizontal="center" vertical="center" wrapText="1"/>
      <protection/>
    </xf>
    <xf numFmtId="0" fontId="143" fillId="35" borderId="13" xfId="60" applyFont="1" applyFill="1" applyBorder="1" applyAlignment="1" applyProtection="1">
      <alignment horizontal="center" vertical="center" wrapText="1"/>
      <protection locked="0"/>
    </xf>
    <xf numFmtId="0" fontId="143" fillId="35" borderId="10" xfId="60" applyFont="1" applyFill="1" applyBorder="1" applyAlignment="1">
      <alignment horizontal="center" vertical="center"/>
      <protection/>
    </xf>
    <xf numFmtId="0" fontId="18" fillId="0" borderId="13" xfId="60" applyFont="1" applyBorder="1" applyAlignment="1">
      <alignment horizontal="center" vertical="center"/>
      <protection/>
    </xf>
    <xf numFmtId="0" fontId="19" fillId="0" borderId="13" xfId="60" applyFont="1" applyBorder="1" applyAlignment="1">
      <alignment horizontal="left" vertical="center" wrapText="1"/>
      <protection/>
    </xf>
    <xf numFmtId="0" fontId="18" fillId="37" borderId="10" xfId="60" applyFont="1" applyFill="1" applyBorder="1" applyAlignment="1">
      <alignment horizontal="center" vertical="center"/>
      <protection/>
    </xf>
    <xf numFmtId="0" fontId="19" fillId="0" borderId="10" xfId="60" applyFont="1" applyBorder="1" applyAlignment="1">
      <alignment horizontal="left" vertical="center" wrapText="1"/>
      <protection/>
    </xf>
    <xf numFmtId="0" fontId="18" fillId="0" borderId="10" xfId="60" applyFont="1" applyBorder="1" applyAlignment="1">
      <alignment horizontal="center" vertical="center"/>
      <protection/>
    </xf>
    <xf numFmtId="0" fontId="144" fillId="0" borderId="10" xfId="60" applyFont="1" applyBorder="1" applyAlignment="1">
      <alignment horizontal="left" vertical="center" wrapText="1"/>
      <protection/>
    </xf>
    <xf numFmtId="0" fontId="19" fillId="37" borderId="10" xfId="60" applyFont="1" applyFill="1" applyBorder="1" applyAlignment="1">
      <alignment horizontal="left" vertical="center" wrapText="1"/>
      <protection/>
    </xf>
    <xf numFmtId="0" fontId="145" fillId="0" borderId="0" xfId="0" applyFont="1" applyAlignment="1">
      <alignment horizontal="left"/>
    </xf>
    <xf numFmtId="0" fontId="124" fillId="0" borderId="0" xfId="0" applyFont="1" applyAlignment="1">
      <alignment horizontal="center"/>
    </xf>
    <xf numFmtId="9" fontId="136" fillId="0" borderId="14" xfId="63" applyFont="1" applyBorder="1" applyAlignment="1">
      <alignment horizontal="center" vertical="center"/>
    </xf>
    <xf numFmtId="0" fontId="69" fillId="46" borderId="10" xfId="0" applyNumberFormat="1" applyFont="1" applyFill="1" applyBorder="1" applyAlignment="1">
      <alignment horizontal="center" vertical="center"/>
    </xf>
    <xf numFmtId="9" fontId="69" fillId="46" borderId="10" xfId="63" applyFont="1" applyFill="1" applyBorder="1" applyAlignment="1">
      <alignment horizontal="center" vertical="center"/>
    </xf>
    <xf numFmtId="9" fontId="65" fillId="42" borderId="10" xfId="63" applyFont="1" applyFill="1" applyBorder="1" applyAlignment="1">
      <alignment horizontal="center" vertical="center"/>
    </xf>
    <xf numFmtId="0" fontId="136" fillId="0" borderId="14" xfId="0" applyFont="1" applyBorder="1" applyAlignment="1">
      <alignment horizontal="center" vertical="center"/>
    </xf>
    <xf numFmtId="1" fontId="141" fillId="44" borderId="18" xfId="63" applyNumberFormat="1" applyFont="1" applyFill="1" applyBorder="1" applyAlignment="1" applyProtection="1">
      <alignment horizontal="left" vertical="center" wrapText="1"/>
      <protection locked="0"/>
    </xf>
    <xf numFmtId="0" fontId="133" fillId="19" borderId="27" xfId="0" applyFont="1" applyFill="1" applyBorder="1" applyAlignment="1">
      <alignment horizontal="center" vertical="center" wrapText="1"/>
    </xf>
    <xf numFmtId="0" fontId="130" fillId="19" borderId="14" xfId="0" applyFont="1" applyFill="1" applyBorder="1" applyAlignment="1">
      <alignment horizontal="center" vertical="center" wrapText="1"/>
    </xf>
    <xf numFmtId="3" fontId="130" fillId="19" borderId="14" xfId="0" applyNumberFormat="1" applyFont="1" applyFill="1" applyBorder="1" applyAlignment="1">
      <alignment horizontal="center" vertical="center" wrapText="1"/>
    </xf>
    <xf numFmtId="9" fontId="130" fillId="19" borderId="27" xfId="63" applyFont="1" applyFill="1" applyBorder="1" applyAlignment="1">
      <alignment horizontal="center" vertical="center" wrapText="1"/>
    </xf>
    <xf numFmtId="3" fontId="7" fillId="0" borderId="31" xfId="61" applyNumberFormat="1" applyFont="1" applyFill="1" applyBorder="1" applyAlignment="1" applyProtection="1">
      <alignment horizontal="center" vertical="center" wrapText="1"/>
      <protection locked="0"/>
    </xf>
    <xf numFmtId="3" fontId="146" fillId="37" borderId="0" xfId="55" applyNumberFormat="1" applyFont="1" applyFill="1" applyBorder="1" applyAlignment="1">
      <alignment horizontal="center" vertical="center" wrapText="1"/>
      <protection/>
    </xf>
    <xf numFmtId="2" fontId="140" fillId="43" borderId="12" xfId="0" applyNumberFormat="1" applyFont="1" applyFill="1" applyBorder="1" applyAlignment="1" applyProtection="1">
      <alignment horizontal="center" vertical="center" wrapText="1"/>
      <protection locked="0"/>
    </xf>
    <xf numFmtId="1" fontId="140" fillId="43" borderId="20" xfId="0" applyNumberFormat="1" applyFont="1" applyFill="1" applyBorder="1" applyAlignment="1" applyProtection="1">
      <alignment horizontal="center" vertical="center" wrapText="1"/>
      <protection locked="0"/>
    </xf>
    <xf numFmtId="1" fontId="140" fillId="43" borderId="20" xfId="0" applyNumberFormat="1" applyFont="1" applyFill="1" applyBorder="1" applyAlignment="1" applyProtection="1">
      <alignment horizontal="center" vertical="center" wrapText="1"/>
      <protection/>
    </xf>
    <xf numFmtId="2" fontId="12" fillId="43" borderId="12" xfId="0" applyNumberFormat="1" applyFont="1" applyFill="1" applyBorder="1" applyAlignment="1" applyProtection="1">
      <alignment horizontal="center" vertical="center" wrapText="1"/>
      <protection locked="0"/>
    </xf>
    <xf numFmtId="2" fontId="13" fillId="43" borderId="12" xfId="0" applyNumberFormat="1" applyFont="1" applyFill="1" applyBorder="1" applyAlignment="1" applyProtection="1">
      <alignment horizontal="left" vertical="top" wrapText="1"/>
      <protection locked="0"/>
    </xf>
    <xf numFmtId="2" fontId="140" fillId="43" borderId="12" xfId="0" applyNumberFormat="1" applyFont="1" applyFill="1" applyBorder="1" applyAlignment="1" applyProtection="1">
      <alignment horizontal="center" vertical="center" wrapText="1"/>
      <protection/>
    </xf>
    <xf numFmtId="2" fontId="140" fillId="43" borderId="32" xfId="0" applyNumberFormat="1" applyFont="1" applyFill="1" applyBorder="1" applyAlignment="1" applyProtection="1">
      <alignment horizontal="center" vertical="center" wrapText="1"/>
      <protection locked="0"/>
    </xf>
    <xf numFmtId="2" fontId="140" fillId="43" borderId="33" xfId="0" applyNumberFormat="1" applyFont="1" applyFill="1" applyBorder="1" applyAlignment="1" applyProtection="1">
      <alignment horizontal="center" vertical="center" wrapText="1"/>
      <protection locked="0"/>
    </xf>
    <xf numFmtId="0" fontId="133" fillId="19" borderId="14" xfId="0" applyFont="1" applyFill="1" applyBorder="1" applyAlignment="1">
      <alignment horizontal="center" vertical="center" wrapText="1"/>
    </xf>
    <xf numFmtId="9" fontId="4" fillId="19" borderId="27" xfId="63" applyFont="1" applyFill="1" applyBorder="1" applyAlignment="1" applyProtection="1">
      <alignment horizontal="center" vertical="center" wrapText="1"/>
      <protection hidden="1"/>
    </xf>
    <xf numFmtId="3" fontId="4" fillId="47" borderId="26" xfId="0" applyNumberFormat="1" applyFont="1" applyFill="1" applyBorder="1" applyAlignment="1" applyProtection="1">
      <alignment horizontal="center" vertical="center" wrapText="1"/>
      <protection hidden="1"/>
    </xf>
    <xf numFmtId="0" fontId="0" fillId="0" borderId="10" xfId="0" applyBorder="1" applyAlignment="1">
      <alignment horizontal="center"/>
    </xf>
    <xf numFmtId="0" fontId="0" fillId="0" borderId="10" xfId="0" applyBorder="1" applyAlignment="1">
      <alignment/>
    </xf>
    <xf numFmtId="2" fontId="21" fillId="43" borderId="12" xfId="0" applyNumberFormat="1" applyFont="1" applyFill="1" applyBorder="1" applyAlignment="1" applyProtection="1">
      <alignment horizontal="left" vertical="top" wrapText="1"/>
      <protection locked="0"/>
    </xf>
    <xf numFmtId="2" fontId="21" fillId="43" borderId="12" xfId="0" applyNumberFormat="1" applyFont="1" applyFill="1" applyBorder="1" applyAlignment="1" applyProtection="1">
      <alignment horizontal="center" vertical="center" wrapText="1"/>
      <protection locked="0"/>
    </xf>
    <xf numFmtId="3" fontId="4" fillId="48" borderId="14" xfId="0" applyNumberFormat="1" applyFont="1" applyFill="1" applyBorder="1" applyAlignment="1" applyProtection="1">
      <alignment horizontal="center" vertical="center" wrapText="1"/>
      <protection hidden="1"/>
    </xf>
    <xf numFmtId="9" fontId="136" fillId="36" borderId="14" xfId="0" applyNumberFormat="1" applyFont="1" applyFill="1" applyBorder="1" applyAlignment="1">
      <alignment/>
    </xf>
    <xf numFmtId="0" fontId="124" fillId="0" borderId="10" xfId="0" applyFont="1" applyBorder="1" applyAlignment="1">
      <alignment/>
    </xf>
    <xf numFmtId="0" fontId="124" fillId="0" borderId="10" xfId="0" applyFont="1" applyBorder="1" applyAlignment="1">
      <alignment horizontal="center"/>
    </xf>
    <xf numFmtId="0" fontId="0" fillId="0" borderId="10" xfId="0" applyBorder="1" applyAlignment="1">
      <alignment horizontal="center"/>
    </xf>
    <xf numFmtId="1" fontId="133" fillId="35" borderId="20" xfId="0" applyNumberFormat="1" applyFont="1" applyFill="1" applyBorder="1" applyAlignment="1" applyProtection="1">
      <alignment horizontal="center" vertical="center" wrapText="1"/>
      <protection locked="0"/>
    </xf>
    <xf numFmtId="1" fontId="133" fillId="35" borderId="20" xfId="0" applyNumberFormat="1" applyFont="1" applyFill="1" applyBorder="1" applyAlignment="1" applyProtection="1">
      <alignment horizontal="center" vertical="center" wrapText="1"/>
      <protection/>
    </xf>
    <xf numFmtId="1" fontId="12" fillId="43" borderId="12" xfId="0" applyNumberFormat="1" applyFont="1" applyFill="1" applyBorder="1" applyAlignment="1" applyProtection="1">
      <alignment horizontal="left" vertical="center" wrapText="1"/>
      <protection/>
    </xf>
    <xf numFmtId="1" fontId="140" fillId="43" borderId="32" xfId="0" applyNumberFormat="1" applyFont="1" applyFill="1" applyBorder="1" applyAlignment="1" applyProtection="1">
      <alignment horizontal="center" vertical="center" wrapText="1"/>
      <protection/>
    </xf>
    <xf numFmtId="1" fontId="140" fillId="43" borderId="12" xfId="0" applyNumberFormat="1" applyFont="1" applyFill="1" applyBorder="1" applyAlignment="1" applyProtection="1">
      <alignment horizontal="center" vertical="center" wrapText="1"/>
      <protection/>
    </xf>
    <xf numFmtId="1" fontId="140" fillId="43" borderId="12" xfId="0" applyNumberFormat="1" applyFont="1" applyFill="1" applyBorder="1" applyAlignment="1" applyProtection="1">
      <alignment horizontal="left" vertical="center" wrapText="1"/>
      <protection/>
    </xf>
    <xf numFmtId="1" fontId="12" fillId="43" borderId="20" xfId="0" applyNumberFormat="1" applyFont="1" applyFill="1" applyBorder="1" applyAlignment="1" applyProtection="1">
      <alignment horizontal="center" vertical="center" wrapText="1"/>
      <protection locked="0"/>
    </xf>
    <xf numFmtId="0" fontId="136" fillId="42" borderId="14" xfId="0" applyFont="1" applyFill="1" applyBorder="1" applyAlignment="1">
      <alignment horizontal="center" vertical="center"/>
    </xf>
    <xf numFmtId="0" fontId="136" fillId="46" borderId="14" xfId="0" applyFont="1" applyFill="1" applyBorder="1" applyAlignment="1">
      <alignment horizontal="center" vertical="center"/>
    </xf>
    <xf numFmtId="9" fontId="136" fillId="46" borderId="14" xfId="63" applyFont="1" applyFill="1" applyBorder="1" applyAlignment="1">
      <alignment horizontal="center" vertical="center"/>
    </xf>
    <xf numFmtId="0" fontId="136" fillId="37" borderId="14" xfId="0" applyFont="1" applyFill="1" applyBorder="1" applyAlignment="1">
      <alignment horizontal="center" vertical="center"/>
    </xf>
    <xf numFmtId="0" fontId="133" fillId="37" borderId="0" xfId="0" applyFont="1" applyFill="1" applyAlignment="1">
      <alignment/>
    </xf>
    <xf numFmtId="0" fontId="12" fillId="37" borderId="0" xfId="0" applyFont="1" applyFill="1" applyAlignment="1">
      <alignment/>
    </xf>
    <xf numFmtId="0" fontId="14" fillId="37" borderId="0" xfId="0" applyFont="1" applyFill="1" applyAlignment="1">
      <alignment/>
    </xf>
    <xf numFmtId="0" fontId="130" fillId="37" borderId="0" xfId="0" applyFont="1" applyFill="1" applyAlignment="1">
      <alignment/>
    </xf>
    <xf numFmtId="0" fontId="147" fillId="37" borderId="0" xfId="0" applyFont="1" applyFill="1" applyAlignment="1">
      <alignment/>
    </xf>
    <xf numFmtId="0" fontId="134" fillId="37" borderId="0" xfId="0" applyFont="1" applyFill="1" applyAlignment="1">
      <alignment/>
    </xf>
    <xf numFmtId="3" fontId="4" fillId="37" borderId="0" xfId="0" applyNumberFormat="1"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9" fontId="25" fillId="0" borderId="14" xfId="63" applyFont="1" applyBorder="1" applyAlignment="1">
      <alignment horizontal="center" vertical="center"/>
    </xf>
    <xf numFmtId="0" fontId="25" fillId="0" borderId="14" xfId="0" applyFont="1" applyBorder="1" applyAlignment="1">
      <alignment horizontal="center" vertical="center"/>
    </xf>
    <xf numFmtId="0" fontId="7" fillId="46" borderId="14" xfId="0" applyFont="1" applyFill="1" applyBorder="1" applyAlignment="1">
      <alignment horizontal="center" vertical="center" wrapText="1"/>
    </xf>
    <xf numFmtId="9" fontId="25" fillId="46" borderId="14" xfId="63" applyFont="1" applyFill="1" applyBorder="1" applyAlignment="1">
      <alignment horizontal="center" vertical="center"/>
    </xf>
    <xf numFmtId="9" fontId="136" fillId="42" borderId="14" xfId="63" applyFont="1" applyFill="1" applyBorder="1" applyAlignment="1">
      <alignment horizontal="center" vertical="center"/>
    </xf>
    <xf numFmtId="9" fontId="136" fillId="37" borderId="14" xfId="63" applyFont="1" applyFill="1" applyBorder="1" applyAlignment="1">
      <alignment horizontal="center" vertical="center"/>
    </xf>
    <xf numFmtId="0" fontId="7" fillId="42" borderId="14" xfId="0" applyFont="1" applyFill="1" applyBorder="1" applyAlignment="1">
      <alignment horizontal="center" vertical="center" wrapText="1"/>
    </xf>
    <xf numFmtId="9" fontId="25" fillId="42" borderId="14" xfId="63" applyFont="1" applyFill="1" applyBorder="1" applyAlignment="1">
      <alignment horizontal="center" vertical="center"/>
    </xf>
    <xf numFmtId="0" fontId="0" fillId="0" borderId="13" xfId="0" applyBorder="1" applyAlignment="1">
      <alignment horizontal="center"/>
    </xf>
    <xf numFmtId="2" fontId="133" fillId="36" borderId="20" xfId="0" applyNumberFormat="1" applyFont="1" applyFill="1" applyBorder="1" applyAlignment="1" applyProtection="1">
      <alignment horizontal="left" vertical="center" wrapText="1"/>
      <protection/>
    </xf>
    <xf numFmtId="2" fontId="133" fillId="49" borderId="34" xfId="0" applyNumberFormat="1" applyFont="1" applyFill="1" applyBorder="1" applyAlignment="1" applyProtection="1">
      <alignment horizontal="left" vertical="center" wrapText="1"/>
      <protection/>
    </xf>
    <xf numFmtId="2" fontId="133" fillId="49" borderId="12" xfId="0" applyNumberFormat="1" applyFont="1" applyFill="1" applyBorder="1" applyAlignment="1" applyProtection="1">
      <alignment horizontal="left" vertical="center" wrapText="1"/>
      <protection/>
    </xf>
    <xf numFmtId="2" fontId="15" fillId="49" borderId="12" xfId="0" applyNumberFormat="1" applyFont="1" applyFill="1" applyBorder="1" applyAlignment="1" applyProtection="1">
      <alignment horizontal="left" vertical="center" wrapText="1"/>
      <protection/>
    </xf>
    <xf numFmtId="2" fontId="12" fillId="49" borderId="12" xfId="0" applyNumberFormat="1" applyFont="1" applyFill="1" applyBorder="1" applyAlignment="1" applyProtection="1">
      <alignment horizontal="left" vertical="center" wrapText="1"/>
      <protection/>
    </xf>
    <xf numFmtId="0" fontId="132" fillId="0" borderId="0" xfId="0" applyFont="1" applyAlignment="1">
      <alignment horizontal="left"/>
    </xf>
    <xf numFmtId="0" fontId="135" fillId="34" borderId="10" xfId="0" applyFont="1" applyFill="1" applyBorder="1" applyAlignment="1">
      <alignment horizontal="center" vertical="center" wrapText="1"/>
    </xf>
    <xf numFmtId="9" fontId="11" fillId="7" borderId="0" xfId="63" applyFont="1" applyFill="1" applyBorder="1" applyAlignment="1" applyProtection="1">
      <alignment horizontal="center" vertical="center" wrapText="1"/>
      <protection hidden="1"/>
    </xf>
    <xf numFmtId="3" fontId="11" fillId="10" borderId="25" xfId="0" applyNumberFormat="1" applyFont="1" applyFill="1" applyBorder="1" applyAlignment="1" applyProtection="1">
      <alignment horizontal="center" vertical="center" wrapText="1"/>
      <protection hidden="1"/>
    </xf>
    <xf numFmtId="3" fontId="11" fillId="39" borderId="35" xfId="0" applyNumberFormat="1" applyFont="1" applyFill="1" applyBorder="1" applyAlignment="1" applyProtection="1">
      <alignment horizontal="center" vertical="center" wrapText="1"/>
      <protection locked="0"/>
    </xf>
    <xf numFmtId="3" fontId="11" fillId="39" borderId="10" xfId="0" applyNumberFormat="1" applyFont="1" applyFill="1" applyBorder="1" applyAlignment="1" applyProtection="1">
      <alignment horizontal="center" vertical="center" wrapText="1"/>
      <protection locked="0"/>
    </xf>
    <xf numFmtId="3" fontId="11" fillId="39" borderId="36" xfId="0" applyNumberFormat="1" applyFont="1" applyFill="1" applyBorder="1" applyAlignment="1" applyProtection="1">
      <alignment horizontal="center" vertical="center" wrapText="1"/>
      <protection locked="0"/>
    </xf>
    <xf numFmtId="3" fontId="11" fillId="10" borderId="21" xfId="0" applyNumberFormat="1" applyFont="1" applyFill="1" applyBorder="1" applyAlignment="1" applyProtection="1">
      <alignment horizontal="center" vertical="center" wrapText="1"/>
      <protection hidden="1"/>
    </xf>
    <xf numFmtId="3" fontId="11" fillId="7" borderId="21" xfId="0" applyNumberFormat="1" applyFont="1" applyFill="1" applyBorder="1" applyAlignment="1" applyProtection="1">
      <alignment horizontal="center" vertical="center" wrapText="1"/>
      <protection hidden="1"/>
    </xf>
    <xf numFmtId="3" fontId="11" fillId="39" borderId="21" xfId="0" applyNumberFormat="1" applyFont="1" applyFill="1" applyBorder="1" applyAlignment="1" applyProtection="1">
      <alignment horizontal="center" vertical="center" wrapText="1"/>
      <protection locked="0"/>
    </xf>
    <xf numFmtId="9" fontId="11" fillId="10" borderId="21" xfId="63" applyFont="1" applyFill="1" applyBorder="1" applyAlignment="1" applyProtection="1">
      <alignment horizontal="center" vertical="center" wrapText="1"/>
      <protection hidden="1"/>
    </xf>
    <xf numFmtId="3" fontId="11" fillId="39" borderId="37" xfId="0" applyNumberFormat="1" applyFont="1" applyFill="1" applyBorder="1" applyAlignment="1" applyProtection="1">
      <alignment horizontal="center" vertical="center" wrapText="1"/>
      <protection locked="0"/>
    </xf>
    <xf numFmtId="3" fontId="11" fillId="10" borderId="38" xfId="0" applyNumberFormat="1" applyFont="1" applyFill="1" applyBorder="1" applyAlignment="1" applyProtection="1">
      <alignment horizontal="center" vertical="center" wrapText="1"/>
      <protection hidden="1"/>
    </xf>
    <xf numFmtId="3" fontId="11" fillId="7" borderId="38" xfId="0" applyNumberFormat="1" applyFont="1" applyFill="1" applyBorder="1" applyAlignment="1" applyProtection="1">
      <alignment horizontal="center" vertical="center" wrapText="1"/>
      <protection hidden="1"/>
    </xf>
    <xf numFmtId="3" fontId="11" fillId="39" borderId="38" xfId="0" applyNumberFormat="1" applyFont="1" applyFill="1" applyBorder="1" applyAlignment="1" applyProtection="1">
      <alignment horizontal="center" vertical="center" wrapText="1"/>
      <protection locked="0"/>
    </xf>
    <xf numFmtId="0" fontId="0" fillId="0" borderId="39" xfId="0" applyBorder="1" applyAlignment="1">
      <alignment/>
    </xf>
    <xf numFmtId="0" fontId="133" fillId="19" borderId="39" xfId="0" applyFont="1" applyFill="1" applyBorder="1" applyAlignment="1">
      <alignment horizontal="center" vertical="center" wrapText="1"/>
    </xf>
    <xf numFmtId="0" fontId="126" fillId="0" borderId="0" xfId="0" applyFont="1" applyAlignment="1">
      <alignment horizontal="left" wrapText="1"/>
    </xf>
    <xf numFmtId="0" fontId="126" fillId="0" borderId="0" xfId="0" applyFont="1" applyAlignment="1">
      <alignment horizontal="left" vertical="center"/>
    </xf>
    <xf numFmtId="3" fontId="4" fillId="35" borderId="21" xfId="0" applyNumberFormat="1" applyFont="1" applyFill="1" applyBorder="1" applyAlignment="1" applyProtection="1">
      <alignment horizontal="center" vertical="center" wrapText="1"/>
      <protection hidden="1"/>
    </xf>
    <xf numFmtId="2" fontId="140" fillId="43" borderId="40" xfId="0" applyNumberFormat="1" applyFont="1" applyFill="1" applyBorder="1" applyAlignment="1" applyProtection="1">
      <alignment horizontal="center" vertical="center" wrapText="1"/>
      <protection locked="0"/>
    </xf>
    <xf numFmtId="2" fontId="140" fillId="43" borderId="0" xfId="0" applyNumberFormat="1" applyFont="1" applyFill="1" applyBorder="1" applyAlignment="1" applyProtection="1">
      <alignment horizontal="center" vertical="center" wrapText="1"/>
      <protection locked="0"/>
    </xf>
    <xf numFmtId="2" fontId="140" fillId="43" borderId="41" xfId="0" applyNumberFormat="1" applyFont="1" applyFill="1" applyBorder="1" applyAlignment="1" applyProtection="1">
      <alignment horizontal="center" vertical="center" wrapText="1"/>
      <protection/>
    </xf>
    <xf numFmtId="3" fontId="3" fillId="19" borderId="42" xfId="0" applyNumberFormat="1" applyFont="1" applyFill="1" applyBorder="1" applyAlignment="1" applyProtection="1">
      <alignment horizontal="left" vertical="center" wrapText="1"/>
      <protection locked="0"/>
    </xf>
    <xf numFmtId="2" fontId="140" fillId="43" borderId="43" xfId="0" applyNumberFormat="1" applyFont="1" applyFill="1" applyBorder="1" applyAlignment="1" applyProtection="1">
      <alignment horizontal="center" vertical="center" wrapText="1"/>
      <protection locked="0"/>
    </xf>
    <xf numFmtId="2" fontId="140" fillId="43" borderId="44" xfId="0" applyNumberFormat="1" applyFont="1" applyFill="1" applyBorder="1" applyAlignment="1" applyProtection="1">
      <alignment horizontal="center" vertical="center" wrapText="1"/>
      <protection locked="0"/>
    </xf>
    <xf numFmtId="3" fontId="4" fillId="19" borderId="42" xfId="0" applyNumberFormat="1" applyFont="1" applyFill="1" applyBorder="1" applyAlignment="1" applyProtection="1">
      <alignment horizontal="left" vertical="center" wrapText="1"/>
      <protection locked="0"/>
    </xf>
    <xf numFmtId="0" fontId="148" fillId="34" borderId="45" xfId="0" applyFont="1" applyFill="1" applyBorder="1" applyAlignment="1">
      <alignment horizontal="center" vertical="center" wrapText="1"/>
    </xf>
    <xf numFmtId="0" fontId="148" fillId="34" borderId="46" xfId="0" applyFont="1" applyFill="1" applyBorder="1" applyAlignment="1">
      <alignment horizontal="center" vertical="center" wrapText="1"/>
    </xf>
    <xf numFmtId="0" fontId="148" fillId="34" borderId="47" xfId="0" applyFont="1" applyFill="1" applyBorder="1" applyAlignment="1">
      <alignment horizontal="center" vertical="center" wrapText="1"/>
    </xf>
    <xf numFmtId="0" fontId="148" fillId="34" borderId="48" xfId="0" applyFont="1" applyFill="1" applyBorder="1" applyAlignment="1">
      <alignment horizontal="center" vertical="center" wrapText="1"/>
    </xf>
    <xf numFmtId="0" fontId="148" fillId="34" borderId="49" xfId="0" applyFont="1" applyFill="1" applyBorder="1" applyAlignment="1">
      <alignment horizontal="center" vertical="center" wrapText="1"/>
    </xf>
    <xf numFmtId="0" fontId="133" fillId="0" borderId="0" xfId="0" applyFont="1" applyAlignment="1">
      <alignment wrapText="1"/>
    </xf>
    <xf numFmtId="0" fontId="12" fillId="0" borderId="0" xfId="0" applyFont="1" applyAlignment="1">
      <alignment wrapText="1"/>
    </xf>
    <xf numFmtId="0" fontId="127" fillId="0" borderId="0" xfId="0" applyFont="1" applyAlignment="1">
      <alignment horizontal="left"/>
    </xf>
    <xf numFmtId="0" fontId="133" fillId="44" borderId="25" xfId="0" applyFont="1" applyFill="1" applyBorder="1" applyAlignment="1">
      <alignment horizontal="left" vertical="top" wrapText="1"/>
    </xf>
    <xf numFmtId="0" fontId="130" fillId="44" borderId="25" xfId="0" applyFont="1" applyFill="1" applyBorder="1" applyAlignment="1">
      <alignment horizontal="center"/>
    </xf>
    <xf numFmtId="3" fontId="4" fillId="37" borderId="50" xfId="0" applyNumberFormat="1" applyFont="1" applyFill="1" applyBorder="1" applyAlignment="1" applyProtection="1">
      <alignment horizontal="center" vertical="center" wrapText="1"/>
      <protection locked="0"/>
    </xf>
    <xf numFmtId="0" fontId="135" fillId="34" borderId="40" xfId="0" applyFont="1" applyFill="1" applyBorder="1" applyAlignment="1">
      <alignment horizontal="center" vertical="center" wrapText="1"/>
    </xf>
    <xf numFmtId="3" fontId="4" fillId="37" borderId="10" xfId="0" applyNumberFormat="1" applyFont="1" applyFill="1" applyBorder="1" applyAlignment="1" applyProtection="1">
      <alignment horizontal="center" vertical="center" wrapText="1"/>
      <protection locked="0"/>
    </xf>
    <xf numFmtId="0" fontId="130" fillId="19" borderId="27" xfId="0" applyFont="1" applyFill="1" applyBorder="1" applyAlignment="1">
      <alignment horizontal="center" vertical="center" wrapText="1"/>
    </xf>
    <xf numFmtId="1" fontId="140" fillId="43" borderId="32" xfId="0" applyNumberFormat="1" applyFont="1" applyFill="1" applyBorder="1" applyAlignment="1" applyProtection="1">
      <alignment horizontal="center" vertical="center" wrapText="1"/>
      <protection locked="0"/>
    </xf>
    <xf numFmtId="0" fontId="130" fillId="44" borderId="25" xfId="0" applyFont="1" applyFill="1" applyBorder="1" applyAlignment="1">
      <alignment/>
    </xf>
    <xf numFmtId="3" fontId="4" fillId="35" borderId="51" xfId="0" applyNumberFormat="1" applyFont="1" applyFill="1" applyBorder="1" applyAlignment="1" applyProtection="1">
      <alignment horizontal="center" vertical="center" wrapText="1"/>
      <protection hidden="1"/>
    </xf>
    <xf numFmtId="3" fontId="4" fillId="35" borderId="52" xfId="0" applyNumberFormat="1" applyFont="1" applyFill="1" applyBorder="1" applyAlignment="1" applyProtection="1">
      <alignment horizontal="center" vertical="center" wrapText="1"/>
      <protection hidden="1"/>
    </xf>
    <xf numFmtId="1" fontId="133" fillId="36" borderId="10" xfId="0" applyNumberFormat="1" applyFont="1" applyFill="1" applyBorder="1" applyAlignment="1" applyProtection="1">
      <alignment horizontal="center" vertical="center" wrapText="1"/>
      <protection/>
    </xf>
    <xf numFmtId="2" fontId="133" fillId="36" borderId="10" xfId="0" applyNumberFormat="1" applyFont="1" applyFill="1" applyBorder="1" applyAlignment="1" applyProtection="1">
      <alignment horizontal="center" vertical="center" wrapText="1"/>
      <protection/>
    </xf>
    <xf numFmtId="3" fontId="4" fillId="37" borderId="53" xfId="0" applyNumberFormat="1" applyFont="1" applyFill="1" applyBorder="1" applyAlignment="1" applyProtection="1">
      <alignment horizontal="center" vertical="center" wrapText="1"/>
      <protection locked="0"/>
    </xf>
    <xf numFmtId="0" fontId="149" fillId="0" borderId="54" xfId="0" applyFont="1" applyBorder="1" applyAlignment="1">
      <alignment vertical="center" wrapText="1"/>
    </xf>
    <xf numFmtId="0" fontId="150" fillId="0" borderId="54" xfId="0" applyFont="1" applyBorder="1" applyAlignment="1">
      <alignment vertical="center" wrapText="1"/>
    </xf>
    <xf numFmtId="2" fontId="12" fillId="36" borderId="41" xfId="0" applyNumberFormat="1" applyFont="1" applyFill="1" applyBorder="1" applyAlignment="1" applyProtection="1">
      <alignment horizontal="center" vertical="center" wrapText="1"/>
      <protection locked="0"/>
    </xf>
    <xf numFmtId="2" fontId="151" fillId="36" borderId="12" xfId="0" applyNumberFormat="1" applyFont="1" applyFill="1" applyBorder="1" applyAlignment="1" applyProtection="1">
      <alignment horizontal="left" vertical="center" wrapText="1"/>
      <protection/>
    </xf>
    <xf numFmtId="2" fontId="146" fillId="36" borderId="12" xfId="0" applyNumberFormat="1" applyFont="1" applyFill="1" applyBorder="1" applyAlignment="1" applyProtection="1">
      <alignment horizontal="left" vertical="center" wrapText="1"/>
      <protection/>
    </xf>
    <xf numFmtId="0" fontId="26" fillId="0" borderId="55" xfId="55" applyFont="1" applyFill="1" applyBorder="1" applyAlignment="1">
      <alignment horizontal="left" vertical="center" wrapText="1"/>
      <protection/>
    </xf>
    <xf numFmtId="0" fontId="152" fillId="0" borderId="0" xfId="0" applyFont="1" applyAlignment="1">
      <alignment/>
    </xf>
    <xf numFmtId="0" fontId="137" fillId="0" borderId="0" xfId="0" applyFont="1" applyAlignment="1">
      <alignment/>
    </xf>
    <xf numFmtId="0" fontId="13" fillId="0" borderId="0" xfId="0" applyFont="1" applyAlignment="1">
      <alignment/>
    </xf>
    <xf numFmtId="0" fontId="27" fillId="0" borderId="0" xfId="0" applyFont="1" applyAlignment="1">
      <alignment/>
    </xf>
    <xf numFmtId="0" fontId="153" fillId="34" borderId="10" xfId="0" applyFont="1" applyFill="1" applyBorder="1" applyAlignment="1">
      <alignment horizontal="center" vertical="center" wrapText="1"/>
    </xf>
    <xf numFmtId="0" fontId="153" fillId="34" borderId="13" xfId="0" applyFont="1" applyFill="1" applyBorder="1" applyAlignment="1">
      <alignment horizontal="center" vertical="center" wrapText="1"/>
    </xf>
    <xf numFmtId="0" fontId="153" fillId="34" borderId="12" xfId="0" applyFont="1" applyFill="1" applyBorder="1" applyAlignment="1">
      <alignment horizontal="center" vertical="center" wrapText="1"/>
    </xf>
    <xf numFmtId="3" fontId="11" fillId="35" borderId="14" xfId="0" applyNumberFormat="1" applyFont="1" applyFill="1" applyBorder="1" applyAlignment="1" applyProtection="1">
      <alignment horizontal="center" vertical="center" wrapText="1"/>
      <protection hidden="1"/>
    </xf>
    <xf numFmtId="1" fontId="154" fillId="44" borderId="14" xfId="63" applyNumberFormat="1" applyFont="1" applyFill="1" applyBorder="1" applyAlignment="1" applyProtection="1">
      <alignment horizontal="right" vertical="center" wrapText="1"/>
      <protection locked="0"/>
    </xf>
    <xf numFmtId="3" fontId="11" fillId="35" borderId="25" xfId="0" applyNumberFormat="1" applyFont="1" applyFill="1" applyBorder="1" applyAlignment="1" applyProtection="1">
      <alignment horizontal="center" vertical="center" wrapText="1"/>
      <protection hidden="1"/>
    </xf>
    <xf numFmtId="0" fontId="152" fillId="44" borderId="25" xfId="0" applyFont="1" applyFill="1" applyBorder="1" applyAlignment="1">
      <alignment horizontal="left" vertical="top" wrapText="1"/>
    </xf>
    <xf numFmtId="0" fontId="137" fillId="44" borderId="25" xfId="0" applyFont="1" applyFill="1" applyBorder="1" applyAlignment="1">
      <alignment horizontal="center"/>
    </xf>
    <xf numFmtId="0" fontId="155" fillId="0" borderId="0" xfId="0" applyFont="1" applyAlignment="1">
      <alignment/>
    </xf>
    <xf numFmtId="0" fontId="137" fillId="44" borderId="25" xfId="0" applyFont="1" applyFill="1" applyBorder="1" applyAlignment="1">
      <alignment/>
    </xf>
    <xf numFmtId="3" fontId="7" fillId="19" borderId="42" xfId="0" applyNumberFormat="1" applyFont="1" applyFill="1" applyBorder="1" applyAlignment="1" applyProtection="1">
      <alignment horizontal="left" vertical="center" wrapText="1"/>
      <protection locked="0"/>
    </xf>
    <xf numFmtId="3" fontId="11" fillId="37" borderId="16" xfId="0" applyNumberFormat="1" applyFont="1" applyFill="1" applyBorder="1" applyAlignment="1" applyProtection="1">
      <alignment horizontal="center" vertical="center" wrapText="1"/>
      <protection locked="0"/>
    </xf>
    <xf numFmtId="0" fontId="155" fillId="37" borderId="0" xfId="0" applyFont="1" applyFill="1" applyAlignment="1">
      <alignment/>
    </xf>
    <xf numFmtId="0" fontId="156" fillId="0" borderId="0" xfId="0" applyFont="1" applyAlignment="1">
      <alignment/>
    </xf>
    <xf numFmtId="0" fontId="157" fillId="0" borderId="0" xfId="0" applyFont="1" applyAlignment="1">
      <alignment/>
    </xf>
    <xf numFmtId="0" fontId="157" fillId="0" borderId="0" xfId="0" applyFont="1" applyBorder="1" applyAlignment="1">
      <alignment/>
    </xf>
    <xf numFmtId="0" fontId="28" fillId="0" borderId="0" xfId="0" applyFont="1" applyAlignment="1">
      <alignment/>
    </xf>
    <xf numFmtId="0" fontId="29" fillId="0" borderId="0" xfId="0" applyFont="1" applyAlignment="1">
      <alignment/>
    </xf>
    <xf numFmtId="0" fontId="158" fillId="0" borderId="0" xfId="0" applyFont="1" applyAlignment="1">
      <alignment horizontal="left"/>
    </xf>
    <xf numFmtId="0" fontId="159" fillId="34" borderId="10" xfId="0" applyFont="1" applyFill="1" applyBorder="1" applyAlignment="1">
      <alignment horizontal="center" vertical="center" wrapText="1"/>
    </xf>
    <xf numFmtId="0" fontId="159" fillId="34" borderId="13" xfId="0" applyFont="1" applyFill="1" applyBorder="1" applyAlignment="1">
      <alignment horizontal="center" vertical="center" wrapText="1"/>
    </xf>
    <xf numFmtId="0" fontId="159" fillId="34" borderId="30" xfId="0" applyFont="1" applyFill="1" applyBorder="1" applyAlignment="1">
      <alignment horizontal="center" vertical="center" wrapText="1"/>
    </xf>
    <xf numFmtId="0" fontId="159" fillId="34" borderId="12" xfId="0" applyFont="1" applyFill="1" applyBorder="1" applyAlignment="1">
      <alignment horizontal="center" vertical="center" wrapText="1"/>
    </xf>
    <xf numFmtId="3" fontId="30" fillId="35" borderId="14" xfId="0" applyNumberFormat="1" applyFont="1" applyFill="1" applyBorder="1" applyAlignment="1" applyProtection="1">
      <alignment horizontal="center" vertical="center" wrapText="1"/>
      <protection hidden="1"/>
    </xf>
    <xf numFmtId="2" fontId="156" fillId="36" borderId="20" xfId="0" applyNumberFormat="1" applyFont="1" applyFill="1" applyBorder="1" applyAlignment="1" applyProtection="1">
      <alignment horizontal="center" vertical="center" wrapText="1"/>
      <protection locked="0"/>
    </xf>
    <xf numFmtId="2" fontId="156" fillId="36" borderId="20" xfId="0" applyNumberFormat="1" applyFont="1" applyFill="1" applyBorder="1" applyAlignment="1" applyProtection="1">
      <alignment horizontal="center" vertical="center" wrapText="1"/>
      <protection/>
    </xf>
    <xf numFmtId="1" fontId="160" fillId="44" borderId="14" xfId="63" applyNumberFormat="1" applyFont="1" applyFill="1" applyBorder="1" applyAlignment="1" applyProtection="1">
      <alignment horizontal="right" vertical="center" wrapText="1"/>
      <protection locked="0"/>
    </xf>
    <xf numFmtId="3" fontId="30" fillId="35" borderId="25" xfId="0" applyNumberFormat="1" applyFont="1" applyFill="1" applyBorder="1" applyAlignment="1" applyProtection="1">
      <alignment horizontal="center" vertical="center" wrapText="1"/>
      <protection hidden="1"/>
    </xf>
    <xf numFmtId="2" fontId="156" fillId="36" borderId="12" xfId="0" applyNumberFormat="1" applyFont="1" applyFill="1" applyBorder="1" applyAlignment="1" applyProtection="1">
      <alignment horizontal="center" vertical="center" wrapText="1"/>
      <protection/>
    </xf>
    <xf numFmtId="3" fontId="30" fillId="36" borderId="14" xfId="0" applyNumberFormat="1" applyFont="1" applyFill="1" applyBorder="1" applyAlignment="1" applyProtection="1">
      <alignment horizontal="center" vertical="center" wrapText="1"/>
      <protection hidden="1"/>
    </xf>
    <xf numFmtId="0" fontId="156" fillId="44" borderId="25" xfId="0" applyFont="1" applyFill="1" applyBorder="1" applyAlignment="1">
      <alignment horizontal="left" vertical="top" wrapText="1"/>
    </xf>
    <xf numFmtId="2" fontId="156" fillId="36" borderId="32" xfId="0" applyNumberFormat="1" applyFont="1" applyFill="1" applyBorder="1" applyAlignment="1" applyProtection="1">
      <alignment horizontal="center" vertical="center" wrapText="1"/>
      <protection locked="0"/>
    </xf>
    <xf numFmtId="2" fontId="156" fillId="36" borderId="10" xfId="0" applyNumberFormat="1" applyFont="1" applyFill="1" applyBorder="1" applyAlignment="1" applyProtection="1">
      <alignment horizontal="center" vertical="center" wrapText="1"/>
      <protection locked="0"/>
    </xf>
    <xf numFmtId="0" fontId="157" fillId="44" borderId="25" xfId="0" applyFont="1" applyFill="1" applyBorder="1" applyAlignment="1">
      <alignment horizontal="center"/>
    </xf>
    <xf numFmtId="3" fontId="30" fillId="36" borderId="27" xfId="0" applyNumberFormat="1" applyFont="1" applyFill="1" applyBorder="1" applyAlignment="1" applyProtection="1">
      <alignment horizontal="center" vertical="center" wrapText="1"/>
      <protection hidden="1"/>
    </xf>
    <xf numFmtId="0" fontId="161" fillId="0" borderId="0" xfId="0" applyFont="1" applyAlignment="1">
      <alignment/>
    </xf>
    <xf numFmtId="0" fontId="157" fillId="44" borderId="25" xfId="0" applyFont="1" applyFill="1" applyBorder="1" applyAlignment="1">
      <alignment/>
    </xf>
    <xf numFmtId="2" fontId="28" fillId="36" borderId="20" xfId="0" applyNumberFormat="1" applyFont="1" applyFill="1" applyBorder="1" applyAlignment="1" applyProtection="1">
      <alignment horizontal="center" vertical="center" wrapText="1"/>
      <protection locked="0"/>
    </xf>
    <xf numFmtId="1" fontId="156" fillId="36" borderId="40" xfId="0" applyNumberFormat="1" applyFont="1" applyFill="1" applyBorder="1" applyAlignment="1" applyProtection="1">
      <alignment horizontal="center" vertical="center" wrapText="1"/>
      <protection/>
    </xf>
    <xf numFmtId="3" fontId="31" fillId="19" borderId="42" xfId="0" applyNumberFormat="1" applyFont="1" applyFill="1" applyBorder="1" applyAlignment="1" applyProtection="1">
      <alignment horizontal="left" vertical="center" wrapText="1"/>
      <protection locked="0"/>
    </xf>
    <xf numFmtId="3" fontId="30" fillId="37" borderId="16" xfId="0" applyNumberFormat="1" applyFont="1" applyFill="1" applyBorder="1" applyAlignment="1" applyProtection="1">
      <alignment horizontal="center" vertical="center" wrapText="1"/>
      <protection locked="0"/>
    </xf>
    <xf numFmtId="0" fontId="161" fillId="37" borderId="0" xfId="0" applyFont="1" applyFill="1" applyAlignment="1">
      <alignment/>
    </xf>
    <xf numFmtId="0" fontId="162" fillId="0" borderId="0" xfId="0" applyFont="1" applyAlignment="1">
      <alignment/>
    </xf>
    <xf numFmtId="0" fontId="32" fillId="0" borderId="0" xfId="0" applyFont="1" applyAlignment="1">
      <alignment/>
    </xf>
    <xf numFmtId="0" fontId="7" fillId="0" borderId="0" xfId="0" applyFont="1" applyAlignment="1">
      <alignment/>
    </xf>
    <xf numFmtId="0" fontId="163" fillId="0" borderId="0" xfId="0" applyFont="1" applyAlignment="1">
      <alignment/>
    </xf>
    <xf numFmtId="0" fontId="163" fillId="37" borderId="0" xfId="0" applyFont="1" applyFill="1" applyAlignment="1">
      <alignment/>
    </xf>
    <xf numFmtId="0" fontId="33" fillId="0" borderId="0" xfId="0" applyFont="1" applyAlignment="1">
      <alignment/>
    </xf>
    <xf numFmtId="0" fontId="33" fillId="37" borderId="0" xfId="0" applyFont="1" applyFill="1" applyAlignment="1">
      <alignment/>
    </xf>
    <xf numFmtId="0" fontId="31" fillId="0" borderId="0" xfId="0" applyFont="1" applyAlignment="1">
      <alignment/>
    </xf>
    <xf numFmtId="0" fontId="31" fillId="37" borderId="0" xfId="0" applyFont="1" applyFill="1" applyAlignment="1">
      <alignment/>
    </xf>
    <xf numFmtId="0" fontId="161" fillId="37" borderId="0" xfId="0" applyFont="1" applyFill="1" applyAlignment="1">
      <alignment horizontal="left"/>
    </xf>
    <xf numFmtId="0" fontId="161" fillId="0" borderId="0" xfId="0" applyFont="1" applyAlignment="1">
      <alignment horizontal="left"/>
    </xf>
    <xf numFmtId="0" fontId="164" fillId="50" borderId="12" xfId="0" applyFont="1" applyFill="1" applyBorder="1" applyAlignment="1">
      <alignment horizontal="center" vertical="center" wrapText="1"/>
    </xf>
    <xf numFmtId="2" fontId="165" fillId="48" borderId="12" xfId="0" applyNumberFormat="1" applyFont="1" applyFill="1" applyBorder="1" applyAlignment="1" applyProtection="1">
      <alignment horizontal="center" vertical="center" wrapText="1"/>
      <protection locked="0"/>
    </xf>
    <xf numFmtId="1" fontId="160" fillId="44" borderId="21" xfId="63" applyNumberFormat="1" applyFont="1" applyFill="1" applyBorder="1" applyAlignment="1" applyProtection="1">
      <alignment horizontal="right" vertical="center" wrapText="1"/>
      <protection locked="0"/>
    </xf>
    <xf numFmtId="0" fontId="161" fillId="42" borderId="0" xfId="0" applyFont="1" applyFill="1" applyAlignment="1">
      <alignment/>
    </xf>
    <xf numFmtId="3" fontId="30" fillId="19" borderId="42" xfId="0" applyNumberFormat="1" applyFont="1" applyFill="1" applyBorder="1" applyAlignment="1" applyProtection="1">
      <alignment horizontal="left" vertical="center" wrapText="1"/>
      <protection locked="0"/>
    </xf>
    <xf numFmtId="0" fontId="166" fillId="34" borderId="13" xfId="0" applyFont="1" applyFill="1" applyBorder="1" applyAlignment="1">
      <alignment horizontal="center" vertical="center" wrapText="1"/>
    </xf>
    <xf numFmtId="0" fontId="166" fillId="34" borderId="12" xfId="0" applyFont="1" applyFill="1" applyBorder="1" applyAlignment="1">
      <alignment horizontal="center" vertical="center" wrapText="1"/>
    </xf>
    <xf numFmtId="3" fontId="26" fillId="35" borderId="14" xfId="0" applyNumberFormat="1" applyFont="1" applyFill="1" applyBorder="1" applyAlignment="1" applyProtection="1">
      <alignment horizontal="center" vertical="center" wrapText="1"/>
      <protection hidden="1"/>
    </xf>
    <xf numFmtId="3" fontId="26" fillId="35" borderId="25" xfId="0" applyNumberFormat="1" applyFont="1" applyFill="1" applyBorder="1" applyAlignment="1" applyProtection="1">
      <alignment horizontal="center" vertical="center" wrapText="1"/>
      <protection hidden="1"/>
    </xf>
    <xf numFmtId="2" fontId="167" fillId="43" borderId="20" xfId="0" applyNumberFormat="1" applyFont="1" applyFill="1" applyBorder="1" applyAlignment="1" applyProtection="1">
      <alignment horizontal="center" vertical="center" wrapText="1"/>
      <protection locked="0"/>
    </xf>
    <xf numFmtId="2" fontId="168" fillId="43" borderId="20" xfId="0" applyNumberFormat="1" applyFont="1" applyFill="1" applyBorder="1" applyAlignment="1" applyProtection="1">
      <alignment horizontal="center" vertical="center" wrapText="1"/>
      <protection locked="0"/>
    </xf>
    <xf numFmtId="3" fontId="11" fillId="35" borderId="21" xfId="0" applyNumberFormat="1" applyFont="1" applyFill="1" applyBorder="1" applyAlignment="1" applyProtection="1">
      <alignment horizontal="center" vertical="center" wrapText="1"/>
      <protection hidden="1"/>
    </xf>
    <xf numFmtId="2" fontId="167" fillId="43" borderId="40" xfId="0" applyNumberFormat="1" applyFont="1" applyFill="1" applyBorder="1" applyAlignment="1" applyProtection="1">
      <alignment horizontal="center" vertical="center" wrapText="1"/>
      <protection locked="0"/>
    </xf>
    <xf numFmtId="3" fontId="11" fillId="37" borderId="53" xfId="0" applyNumberFormat="1" applyFont="1" applyFill="1" applyBorder="1" applyAlignment="1" applyProtection="1">
      <alignment horizontal="center" vertical="center" wrapText="1"/>
      <protection locked="0"/>
    </xf>
    <xf numFmtId="3" fontId="11" fillId="35" borderId="10" xfId="0" applyNumberFormat="1" applyFont="1" applyFill="1" applyBorder="1" applyAlignment="1" applyProtection="1">
      <alignment horizontal="center" vertical="center" wrapText="1"/>
      <protection hidden="1"/>
    </xf>
    <xf numFmtId="2" fontId="167" fillId="43" borderId="10" xfId="0" applyNumberFormat="1" applyFont="1" applyFill="1" applyBorder="1" applyAlignment="1" applyProtection="1">
      <alignment horizontal="center" vertical="center" wrapText="1"/>
      <protection locked="0"/>
    </xf>
    <xf numFmtId="3" fontId="11" fillId="37" borderId="10" xfId="0" applyNumberFormat="1" applyFont="1" applyFill="1" applyBorder="1" applyAlignment="1" applyProtection="1">
      <alignment horizontal="center" vertical="center" wrapText="1"/>
      <protection locked="0"/>
    </xf>
    <xf numFmtId="0" fontId="155" fillId="37" borderId="10" xfId="0" applyFont="1" applyFill="1" applyBorder="1" applyAlignment="1">
      <alignment/>
    </xf>
    <xf numFmtId="0" fontId="155" fillId="0" borderId="10" xfId="0" applyFont="1" applyBorder="1" applyAlignment="1">
      <alignment/>
    </xf>
    <xf numFmtId="3" fontId="11" fillId="37" borderId="17" xfId="0" applyNumberFormat="1" applyFont="1" applyFill="1" applyBorder="1" applyAlignment="1" applyProtection="1">
      <alignment horizontal="center" vertical="center" wrapText="1"/>
      <protection locked="0"/>
    </xf>
    <xf numFmtId="3" fontId="11" fillId="37" borderId="0" xfId="0" applyNumberFormat="1" applyFont="1" applyFill="1" applyBorder="1" applyAlignment="1" applyProtection="1">
      <alignment horizontal="center" vertical="center" wrapText="1"/>
      <protection locked="0"/>
    </xf>
    <xf numFmtId="3" fontId="7" fillId="37" borderId="10" xfId="0" applyNumberFormat="1" applyFont="1" applyFill="1" applyBorder="1" applyAlignment="1" applyProtection="1">
      <alignment horizontal="center" vertical="center" wrapText="1"/>
      <protection locked="0"/>
    </xf>
    <xf numFmtId="2" fontId="12" fillId="36" borderId="41" xfId="0" applyNumberFormat="1" applyFont="1" applyFill="1" applyBorder="1" applyAlignment="1" applyProtection="1">
      <alignment horizontal="left" vertical="top" wrapText="1"/>
      <protection locked="0"/>
    </xf>
    <xf numFmtId="2" fontId="12" fillId="36" borderId="10" xfId="0" applyNumberFormat="1" applyFont="1" applyFill="1" applyBorder="1" applyAlignment="1" applyProtection="1">
      <alignment horizontal="left" vertical="top" wrapText="1"/>
      <protection locked="0"/>
    </xf>
    <xf numFmtId="0" fontId="167" fillId="43" borderId="20" xfId="0" applyFont="1" applyFill="1" applyBorder="1" applyAlignment="1" applyProtection="1">
      <alignment horizontal="center" vertical="center" wrapText="1"/>
      <protection locked="0"/>
    </xf>
    <xf numFmtId="0" fontId="34" fillId="0" borderId="56" xfId="0" applyFont="1" applyBorder="1" applyAlignment="1">
      <alignment horizontal="left" vertical="top" wrapText="1"/>
    </xf>
    <xf numFmtId="3" fontId="167" fillId="43" borderId="20" xfId="0" applyNumberFormat="1" applyFont="1" applyFill="1" applyBorder="1" applyAlignment="1" applyProtection="1">
      <alignment horizontal="center" vertical="center" wrapText="1"/>
      <protection locked="0"/>
    </xf>
    <xf numFmtId="3" fontId="167" fillId="43" borderId="20" xfId="0" applyNumberFormat="1" applyFont="1" applyFill="1" applyBorder="1" applyAlignment="1" applyProtection="1">
      <alignment horizontal="center" vertical="center" wrapText="1"/>
      <protection/>
    </xf>
    <xf numFmtId="0" fontId="34" fillId="0" borderId="56" xfId="0" applyFont="1" applyBorder="1" applyAlignment="1">
      <alignment horizontal="left" vertical="center" wrapText="1"/>
    </xf>
    <xf numFmtId="0" fontId="34" fillId="0" borderId="24" xfId="49" applyNumberFormat="1" applyFont="1" applyFill="1" applyBorder="1" applyAlignment="1">
      <alignment horizontal="left" vertical="center" wrapText="1"/>
    </xf>
    <xf numFmtId="0" fontId="34" fillId="0" borderId="24" xfId="0" applyFont="1" applyFill="1" applyBorder="1" applyAlignment="1">
      <alignment horizontal="left" vertical="top" wrapText="1"/>
    </xf>
    <xf numFmtId="0" fontId="34" fillId="0" borderId="56" xfId="49" applyNumberFormat="1" applyFont="1" applyBorder="1" applyAlignment="1">
      <alignment horizontal="left" vertical="center" wrapText="1"/>
    </xf>
    <xf numFmtId="1" fontId="169" fillId="43" borderId="20" xfId="0" applyNumberFormat="1" applyFont="1" applyFill="1" applyBorder="1" applyAlignment="1" applyProtection="1">
      <alignment horizontal="center" vertical="center" wrapText="1"/>
      <protection locked="0"/>
    </xf>
    <xf numFmtId="2" fontId="170" fillId="36" borderId="20" xfId="0" applyNumberFormat="1" applyFont="1" applyFill="1" applyBorder="1" applyAlignment="1" applyProtection="1">
      <alignment horizontal="left" vertical="center" wrapText="1"/>
      <protection/>
    </xf>
    <xf numFmtId="1" fontId="169" fillId="43" borderId="20" xfId="0" applyNumberFormat="1" applyFont="1" applyFill="1" applyBorder="1" applyAlignment="1" applyProtection="1">
      <alignment horizontal="center" vertical="center" wrapText="1"/>
      <protection/>
    </xf>
    <xf numFmtId="2" fontId="170" fillId="36" borderId="34" xfId="0" applyNumberFormat="1" applyFont="1" applyFill="1" applyBorder="1" applyAlignment="1" applyProtection="1">
      <alignment horizontal="left" vertical="center" wrapText="1"/>
      <protection/>
    </xf>
    <xf numFmtId="2" fontId="170" fillId="36" borderId="12" xfId="0" applyNumberFormat="1" applyFont="1" applyFill="1" applyBorder="1" applyAlignment="1" applyProtection="1">
      <alignment horizontal="left" vertical="center" wrapText="1"/>
      <protection/>
    </xf>
    <xf numFmtId="0" fontId="0" fillId="0" borderId="57" xfId="0" applyBorder="1" applyAlignment="1">
      <alignment horizontal="center" vertical="center" wrapText="1"/>
    </xf>
    <xf numFmtId="2" fontId="11" fillId="36" borderId="12" xfId="0" applyNumberFormat="1" applyFont="1" applyFill="1" applyBorder="1" applyAlignment="1" applyProtection="1">
      <alignment horizontal="left" vertical="center" wrapText="1"/>
      <protection/>
    </xf>
    <xf numFmtId="1" fontId="160" fillId="37" borderId="14" xfId="63" applyNumberFormat="1" applyFont="1" applyFill="1" applyBorder="1" applyAlignment="1" applyProtection="1">
      <alignment horizontal="right" vertical="center" wrapText="1"/>
      <protection locked="0"/>
    </xf>
    <xf numFmtId="0" fontId="157" fillId="37" borderId="0" xfId="0" applyFont="1" applyFill="1" applyAlignment="1">
      <alignment/>
    </xf>
    <xf numFmtId="0" fontId="171" fillId="44" borderId="13" xfId="0" applyFont="1" applyFill="1" applyBorder="1" applyAlignment="1">
      <alignment horizontal="center" vertical="center" wrapText="1"/>
    </xf>
    <xf numFmtId="0" fontId="132" fillId="0" borderId="0" xfId="0" applyFont="1" applyAlignment="1">
      <alignment horizontal="left"/>
    </xf>
    <xf numFmtId="3" fontId="172" fillId="37" borderId="14" xfId="0" applyNumberFormat="1" applyFont="1" applyFill="1" applyBorder="1" applyAlignment="1" applyProtection="1">
      <alignment horizontal="left" vertical="center" wrapText="1"/>
      <protection locked="0"/>
    </xf>
    <xf numFmtId="0" fontId="131" fillId="51" borderId="10" xfId="60" applyFont="1" applyFill="1" applyBorder="1" applyAlignment="1">
      <alignment horizontal="center" vertical="center" wrapText="1"/>
      <protection/>
    </xf>
    <xf numFmtId="3" fontId="4" fillId="37" borderId="14" xfId="0" applyNumberFormat="1" applyFont="1" applyFill="1" applyBorder="1" applyAlignment="1" applyProtection="1">
      <alignment horizontal="center" vertical="center" wrapText="1"/>
      <protection locked="0"/>
    </xf>
    <xf numFmtId="9" fontId="18" fillId="37" borderId="10" xfId="63" applyFont="1" applyFill="1" applyBorder="1" applyAlignment="1" applyProtection="1">
      <alignment horizontal="center" vertical="center" wrapText="1"/>
      <protection hidden="1"/>
    </xf>
    <xf numFmtId="3" fontId="4" fillId="37" borderId="14" xfId="0" applyNumberFormat="1" applyFont="1" applyFill="1" applyBorder="1" applyAlignment="1" applyProtection="1">
      <alignment horizontal="left" vertical="center" wrapText="1"/>
      <protection locked="0"/>
    </xf>
    <xf numFmtId="0" fontId="171" fillId="44" borderId="13" xfId="0" applyFont="1" applyFill="1" applyBorder="1" applyAlignment="1">
      <alignment horizontal="center" vertical="center" wrapText="1"/>
    </xf>
    <xf numFmtId="2" fontId="140" fillId="43" borderId="34" xfId="0" applyNumberFormat="1" applyFont="1" applyFill="1" applyBorder="1" applyAlignment="1" applyProtection="1">
      <alignment horizontal="center" vertical="center" wrapText="1"/>
      <protection/>
    </xf>
    <xf numFmtId="2" fontId="140" fillId="43" borderId="20" xfId="0" applyNumberFormat="1" applyFont="1" applyFill="1" applyBorder="1" applyAlignment="1" applyProtection="1">
      <alignment horizontal="center" vertical="center" wrapText="1"/>
      <protection/>
    </xf>
    <xf numFmtId="2" fontId="140" fillId="43" borderId="10" xfId="0" applyNumberFormat="1" applyFont="1" applyFill="1" applyBorder="1" applyAlignment="1" applyProtection="1">
      <alignment horizontal="center" vertical="center" wrapText="1"/>
      <protection locked="0"/>
    </xf>
    <xf numFmtId="3" fontId="19" fillId="51" borderId="10" xfId="60" applyNumberFormat="1" applyFont="1" applyFill="1" applyBorder="1" applyAlignment="1">
      <alignment horizontal="center" vertical="center" wrapText="1"/>
      <protection/>
    </xf>
    <xf numFmtId="0" fontId="19" fillId="51" borderId="10" xfId="60" applyFont="1" applyFill="1" applyBorder="1" applyAlignment="1">
      <alignment horizontal="center" vertical="center" wrapText="1"/>
      <protection/>
    </xf>
    <xf numFmtId="9" fontId="18" fillId="51" borderId="10" xfId="63" applyFont="1" applyFill="1" applyBorder="1" applyAlignment="1" applyProtection="1">
      <alignment horizontal="center" vertical="center" wrapText="1"/>
      <protection hidden="1"/>
    </xf>
    <xf numFmtId="9" fontId="0" fillId="0" borderId="0" xfId="63" applyFont="1" applyAlignment="1">
      <alignment/>
    </xf>
    <xf numFmtId="0" fontId="173" fillId="0" borderId="0" xfId="0" applyFont="1" applyAlignment="1">
      <alignment vertical="center"/>
    </xf>
    <xf numFmtId="9" fontId="127" fillId="0" borderId="0" xfId="63" applyFont="1" applyAlignment="1">
      <alignment/>
    </xf>
    <xf numFmtId="1" fontId="141" fillId="44" borderId="18" xfId="63" applyNumberFormat="1" applyFont="1" applyFill="1" applyBorder="1" applyAlignment="1" applyProtection="1">
      <alignment horizontal="center" vertical="center" wrapText="1"/>
      <protection locked="0"/>
    </xf>
    <xf numFmtId="17" fontId="0" fillId="0" borderId="0" xfId="0" applyNumberFormat="1" applyAlignment="1">
      <alignment horizontal="center"/>
    </xf>
    <xf numFmtId="0" fontId="4" fillId="35" borderId="14" xfId="63" applyNumberFormat="1" applyFont="1" applyFill="1" applyBorder="1" applyAlignment="1" applyProtection="1">
      <alignment horizontal="center" vertical="center" wrapText="1"/>
      <protection hidden="1"/>
    </xf>
    <xf numFmtId="0" fontId="124" fillId="0" borderId="0" xfId="0" applyFont="1" applyAlignment="1">
      <alignment vertical="center"/>
    </xf>
    <xf numFmtId="0" fontId="4" fillId="0" borderId="10" xfId="55" applyFont="1" applyFill="1" applyBorder="1" applyAlignment="1">
      <alignment horizontal="center" vertical="center" wrapText="1"/>
      <protection/>
    </xf>
    <xf numFmtId="0" fontId="11" fillId="0" borderId="0" xfId="55" applyFont="1" applyFill="1" applyBorder="1" applyAlignment="1">
      <alignment horizontal="center"/>
      <protection/>
    </xf>
    <xf numFmtId="17" fontId="4" fillId="0" borderId="0" xfId="55" applyNumberFormat="1"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8" fillId="52" borderId="15" xfId="55" applyFont="1" applyFill="1" applyBorder="1" applyAlignment="1">
      <alignment horizontal="center" vertical="center" wrapText="1"/>
      <protection/>
    </xf>
    <xf numFmtId="0" fontId="8" fillId="52" borderId="58" xfId="55" applyFont="1" applyFill="1" applyBorder="1" applyAlignment="1">
      <alignment horizontal="center" vertical="center"/>
      <protection/>
    </xf>
    <xf numFmtId="0" fontId="8" fillId="52" borderId="28" xfId="55" applyFont="1" applyFill="1" applyBorder="1" applyAlignment="1">
      <alignment horizontal="center" vertical="center"/>
      <protection/>
    </xf>
    <xf numFmtId="0" fontId="8" fillId="52" borderId="59" xfId="55" applyFont="1" applyFill="1" applyBorder="1" applyAlignment="1">
      <alignment horizontal="center" vertical="center"/>
      <protection/>
    </xf>
    <xf numFmtId="0" fontId="8" fillId="52" borderId="0" xfId="55" applyFont="1" applyFill="1" applyBorder="1" applyAlignment="1">
      <alignment horizontal="center" vertical="center"/>
      <protection/>
    </xf>
    <xf numFmtId="0" fontId="8" fillId="52" borderId="60" xfId="55" applyFont="1" applyFill="1" applyBorder="1" applyAlignment="1">
      <alignment horizontal="center" vertical="center"/>
      <protection/>
    </xf>
    <xf numFmtId="0" fontId="8" fillId="52" borderId="61" xfId="55" applyFont="1" applyFill="1" applyBorder="1" applyAlignment="1">
      <alignment horizontal="center" vertical="center"/>
      <protection/>
    </xf>
    <xf numFmtId="0" fontId="8" fillId="52" borderId="62" xfId="55" applyFont="1" applyFill="1" applyBorder="1" applyAlignment="1">
      <alignment horizontal="center" vertical="center"/>
      <protection/>
    </xf>
    <xf numFmtId="0" fontId="8" fillId="52" borderId="57" xfId="55" applyFont="1" applyFill="1" applyBorder="1" applyAlignment="1">
      <alignment horizontal="center" vertical="center"/>
      <protection/>
    </xf>
    <xf numFmtId="0" fontId="133" fillId="19" borderId="14" xfId="0" applyFont="1" applyFill="1" applyBorder="1" applyAlignment="1">
      <alignment horizontal="center" vertical="center" wrapText="1"/>
    </xf>
    <xf numFmtId="0" fontId="133" fillId="44" borderId="35" xfId="0" applyFont="1" applyFill="1" applyBorder="1" applyAlignment="1">
      <alignment horizontal="left" vertical="top" wrapText="1"/>
    </xf>
    <xf numFmtId="0" fontId="133" fillId="44" borderId="21" xfId="0" applyFont="1" applyFill="1" applyBorder="1" applyAlignment="1">
      <alignment horizontal="left" vertical="top" wrapText="1"/>
    </xf>
    <xf numFmtId="0" fontId="133" fillId="44" borderId="14" xfId="0" applyFont="1" applyFill="1" applyBorder="1" applyAlignment="1">
      <alignment horizontal="left" vertical="top" wrapText="1"/>
    </xf>
    <xf numFmtId="0" fontId="12" fillId="6" borderId="14" xfId="0" applyFont="1" applyFill="1" applyBorder="1" applyAlignment="1">
      <alignment horizontal="center" vertical="center" wrapText="1"/>
    </xf>
    <xf numFmtId="0" fontId="133" fillId="19" borderId="27" xfId="0" applyFont="1" applyFill="1" applyBorder="1" applyAlignment="1">
      <alignment horizontal="center" vertical="center" wrapText="1"/>
    </xf>
    <xf numFmtId="0" fontId="133" fillId="19" borderId="10" xfId="0" applyFont="1" applyFill="1" applyBorder="1" applyAlignment="1">
      <alignment horizontal="center" vertical="center" wrapText="1"/>
    </xf>
    <xf numFmtId="0" fontId="133" fillId="44" borderId="25" xfId="0" applyFont="1" applyFill="1" applyBorder="1" applyAlignment="1">
      <alignment horizontal="left" vertical="top" wrapText="1"/>
    </xf>
    <xf numFmtId="0" fontId="130" fillId="44" borderId="25" xfId="0" applyFont="1" applyFill="1" applyBorder="1" applyAlignment="1">
      <alignment horizontal="center"/>
    </xf>
    <xf numFmtId="0" fontId="171" fillId="44" borderId="14" xfId="0" applyFont="1" applyFill="1" applyBorder="1" applyAlignment="1">
      <alignment horizontal="right" vertical="center" wrapText="1"/>
    </xf>
    <xf numFmtId="0" fontId="133" fillId="42" borderId="25" xfId="0" applyFont="1" applyFill="1" applyBorder="1" applyAlignment="1">
      <alignment horizontal="left" vertical="top" wrapText="1"/>
    </xf>
    <xf numFmtId="0" fontId="133" fillId="42" borderId="14" xfId="0" applyFont="1" applyFill="1" applyBorder="1" applyAlignment="1">
      <alignment horizontal="left" vertical="top" wrapText="1"/>
    </xf>
    <xf numFmtId="0" fontId="133" fillId="42" borderId="51" xfId="0" applyFont="1" applyFill="1" applyBorder="1" applyAlignment="1">
      <alignment horizontal="left" vertical="top" wrapText="1"/>
    </xf>
    <xf numFmtId="0" fontId="132" fillId="44" borderId="14" xfId="0" applyFont="1" applyFill="1" applyBorder="1" applyAlignment="1">
      <alignment horizontal="center"/>
    </xf>
    <xf numFmtId="0" fontId="130" fillId="44" borderId="14" xfId="0" applyFont="1" applyFill="1" applyBorder="1" applyAlignment="1">
      <alignment horizontal="center"/>
    </xf>
    <xf numFmtId="0" fontId="127" fillId="44" borderId="14" xfId="0" applyFont="1" applyFill="1" applyBorder="1" applyAlignment="1">
      <alignment horizontal="right" vertical="center" wrapText="1"/>
    </xf>
    <xf numFmtId="0" fontId="133" fillId="44" borderId="51" xfId="0" applyFont="1" applyFill="1" applyBorder="1" applyAlignment="1">
      <alignment horizontal="left" vertical="top" wrapText="1"/>
    </xf>
    <xf numFmtId="0" fontId="133" fillId="44" borderId="52" xfId="0" applyFont="1" applyFill="1" applyBorder="1" applyAlignment="1">
      <alignment horizontal="left" vertical="top" wrapText="1"/>
    </xf>
    <xf numFmtId="0" fontId="133" fillId="42" borderId="38" xfId="0" applyFont="1" applyFill="1" applyBorder="1" applyAlignment="1">
      <alignment horizontal="left" vertical="top" wrapText="1"/>
    </xf>
    <xf numFmtId="14" fontId="11" fillId="0" borderId="10" xfId="55" applyNumberFormat="1" applyFont="1" applyFill="1" applyBorder="1" applyAlignment="1">
      <alignment horizontal="center" vertical="center"/>
      <protection/>
    </xf>
    <xf numFmtId="0" fontId="16" fillId="53" borderId="18" xfId="55" applyFont="1" applyFill="1" applyBorder="1" applyAlignment="1">
      <alignment horizontal="left" vertical="center" wrapText="1"/>
      <protection/>
    </xf>
    <xf numFmtId="0" fontId="16" fillId="53" borderId="63" xfId="55" applyFont="1" applyFill="1" applyBorder="1" applyAlignment="1">
      <alignment horizontal="left" vertical="center" wrapText="1"/>
      <protection/>
    </xf>
    <xf numFmtId="0" fontId="16" fillId="53" borderId="19" xfId="55" applyFont="1" applyFill="1" applyBorder="1" applyAlignment="1">
      <alignment horizontal="left" vertical="center" wrapText="1"/>
      <protection/>
    </xf>
    <xf numFmtId="0" fontId="16" fillId="37" borderId="18" xfId="55" applyFont="1" applyFill="1" applyBorder="1" applyAlignment="1">
      <alignment horizontal="left" vertical="center" wrapText="1"/>
      <protection/>
    </xf>
    <xf numFmtId="0" fontId="16" fillId="37" borderId="63" xfId="55" applyFont="1" applyFill="1" applyBorder="1" applyAlignment="1">
      <alignment horizontal="left" vertical="center" wrapText="1"/>
      <protection/>
    </xf>
    <xf numFmtId="0" fontId="16" fillId="37" borderId="19" xfId="55" applyFont="1" applyFill="1" applyBorder="1" applyAlignment="1">
      <alignment horizontal="left" vertical="center" wrapText="1"/>
      <protection/>
    </xf>
    <xf numFmtId="0" fontId="11" fillId="6" borderId="56" xfId="55" applyFont="1" applyFill="1" applyBorder="1" applyAlignment="1">
      <alignment horizontal="center" vertical="center" wrapText="1"/>
      <protection/>
    </xf>
    <xf numFmtId="0" fontId="11" fillId="0" borderId="10" xfId="55" applyFont="1" applyFill="1" applyBorder="1" applyAlignment="1">
      <alignment horizontal="center" vertical="center"/>
      <protection/>
    </xf>
    <xf numFmtId="0" fontId="133" fillId="19" borderId="21" xfId="0" applyFont="1" applyFill="1" applyBorder="1" applyAlignment="1">
      <alignment horizontal="center" vertical="center" wrapText="1"/>
    </xf>
    <xf numFmtId="0" fontId="8" fillId="54" borderId="15" xfId="55" applyFont="1" applyFill="1" applyBorder="1" applyAlignment="1">
      <alignment horizontal="center" vertical="center"/>
      <protection/>
    </xf>
    <xf numFmtId="0" fontId="8" fillId="54" borderId="58" xfId="55" applyFont="1" applyFill="1" applyBorder="1" applyAlignment="1">
      <alignment horizontal="center" vertical="center"/>
      <protection/>
    </xf>
    <xf numFmtId="0" fontId="8" fillId="54" borderId="61" xfId="55" applyFont="1" applyFill="1" applyBorder="1" applyAlignment="1">
      <alignment horizontal="center" vertical="center"/>
      <protection/>
    </xf>
    <xf numFmtId="0" fontId="8" fillId="54" borderId="62" xfId="55" applyFont="1" applyFill="1" applyBorder="1" applyAlignment="1">
      <alignment horizontal="center" vertical="center"/>
      <protection/>
    </xf>
    <xf numFmtId="0" fontId="16" fillId="53" borderId="18" xfId="55" applyFont="1" applyFill="1" applyBorder="1" applyAlignment="1">
      <alignment horizontal="left" vertical="center"/>
      <protection/>
    </xf>
    <xf numFmtId="0" fontId="16" fillId="53" borderId="63" xfId="55" applyFont="1" applyFill="1" applyBorder="1" applyAlignment="1">
      <alignment horizontal="left" vertical="center"/>
      <protection/>
    </xf>
    <xf numFmtId="0" fontId="16" fillId="53" borderId="19" xfId="55" applyFont="1" applyFill="1" applyBorder="1" applyAlignment="1">
      <alignment horizontal="left" vertical="center"/>
      <protection/>
    </xf>
    <xf numFmtId="0" fontId="13" fillId="6" borderId="64"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5" fillId="34" borderId="66" xfId="0" applyFont="1" applyFill="1" applyBorder="1" applyAlignment="1">
      <alignment horizontal="center" vertical="center" wrapText="1"/>
    </xf>
    <xf numFmtId="0" fontId="135" fillId="34" borderId="67" xfId="0" applyFont="1" applyFill="1" applyBorder="1" applyAlignment="1">
      <alignment horizontal="center" vertical="center" wrapText="1"/>
    </xf>
    <xf numFmtId="0" fontId="135" fillId="34" borderId="21" xfId="0" applyFont="1" applyFill="1" applyBorder="1" applyAlignment="1">
      <alignment horizontal="center" vertical="center" wrapText="1"/>
    </xf>
    <xf numFmtId="0" fontId="135" fillId="34" borderId="27" xfId="0" applyFont="1" applyFill="1" applyBorder="1" applyAlignment="1">
      <alignment horizontal="center" vertical="center" wrapText="1"/>
    </xf>
    <xf numFmtId="0" fontId="135" fillId="34" borderId="41" xfId="0" applyFont="1" applyFill="1" applyBorder="1" applyAlignment="1">
      <alignment horizontal="center" vertical="center" wrapText="1"/>
    </xf>
    <xf numFmtId="0" fontId="135" fillId="34" borderId="34" xfId="0" applyFont="1" applyFill="1" applyBorder="1" applyAlignment="1">
      <alignment horizontal="center" vertical="center" wrapText="1"/>
    </xf>
    <xf numFmtId="0" fontId="133" fillId="44" borderId="10" xfId="0" applyFont="1" applyFill="1" applyBorder="1" applyAlignment="1">
      <alignment horizontal="left" vertical="center" wrapText="1"/>
    </xf>
    <xf numFmtId="0" fontId="133" fillId="44" borderId="18" xfId="0" applyFont="1" applyFill="1" applyBorder="1" applyAlignment="1">
      <alignment horizontal="left" vertical="center" wrapText="1"/>
    </xf>
    <xf numFmtId="0" fontId="135" fillId="34" borderId="14" xfId="0" applyFont="1" applyFill="1" applyBorder="1" applyAlignment="1">
      <alignment horizontal="center" vertical="center" wrapText="1"/>
    </xf>
    <xf numFmtId="0" fontId="135" fillId="34" borderId="68" xfId="0" applyFont="1" applyFill="1" applyBorder="1" applyAlignment="1">
      <alignment horizontal="center" vertical="center" wrapText="1"/>
    </xf>
    <xf numFmtId="0" fontId="135" fillId="34" borderId="35" xfId="0" applyFont="1" applyFill="1" applyBorder="1" applyAlignment="1">
      <alignment horizontal="center" vertical="center" wrapText="1"/>
    </xf>
    <xf numFmtId="0" fontId="135" fillId="34" borderId="69" xfId="0" applyFont="1" applyFill="1" applyBorder="1" applyAlignment="1">
      <alignment horizontal="center" vertical="center" wrapText="1"/>
    </xf>
    <xf numFmtId="0" fontId="135" fillId="34" borderId="26" xfId="0" applyFont="1" applyFill="1" applyBorder="1" applyAlignment="1">
      <alignment horizontal="center" vertical="center" wrapText="1"/>
    </xf>
    <xf numFmtId="0" fontId="133" fillId="44" borderId="63" xfId="0" applyFont="1" applyFill="1" applyBorder="1" applyAlignment="1">
      <alignment horizontal="left" vertical="center" wrapText="1"/>
    </xf>
    <xf numFmtId="0" fontId="133" fillId="44" borderId="70" xfId="0" applyFont="1" applyFill="1" applyBorder="1" applyAlignment="1">
      <alignment horizontal="left" vertical="center" wrapText="1"/>
    </xf>
    <xf numFmtId="0" fontId="130" fillId="44" borderId="10" xfId="0" applyFont="1" applyFill="1" applyBorder="1" applyAlignment="1">
      <alignment horizontal="center" vertical="center"/>
    </xf>
    <xf numFmtId="0" fontId="127" fillId="44" borderId="13" xfId="0" applyFont="1" applyFill="1" applyBorder="1" applyAlignment="1">
      <alignment horizontal="right" vertical="center" wrapText="1"/>
    </xf>
    <xf numFmtId="0" fontId="127" fillId="44" borderId="71" xfId="0" applyFont="1" applyFill="1" applyBorder="1" applyAlignment="1">
      <alignment horizontal="right" vertical="center" wrapText="1"/>
    </xf>
    <xf numFmtId="0" fontId="171" fillId="44" borderId="13" xfId="0" applyFont="1" applyFill="1" applyBorder="1" applyAlignment="1">
      <alignment horizontal="right" vertical="center" wrapText="1"/>
    </xf>
    <xf numFmtId="0" fontId="171" fillId="44" borderId="72" xfId="0" applyFont="1" applyFill="1" applyBorder="1" applyAlignment="1">
      <alignment horizontal="right" vertical="center" wrapText="1"/>
    </xf>
    <xf numFmtId="0" fontId="171" fillId="44" borderId="71" xfId="0" applyFont="1" applyFill="1" applyBorder="1" applyAlignment="1">
      <alignment horizontal="right" vertical="center" wrapText="1"/>
    </xf>
    <xf numFmtId="0" fontId="133" fillId="44" borderId="13" xfId="0" applyFont="1" applyFill="1" applyBorder="1" applyAlignment="1">
      <alignment horizontal="center" vertical="center" wrapText="1"/>
    </xf>
    <xf numFmtId="0" fontId="133" fillId="44" borderId="72" xfId="0" applyFont="1" applyFill="1" applyBorder="1" applyAlignment="1">
      <alignment horizontal="center" vertical="center" wrapText="1"/>
    </xf>
    <xf numFmtId="0" fontId="133" fillId="44" borderId="71" xfId="0" applyFont="1" applyFill="1" applyBorder="1" applyAlignment="1">
      <alignment horizontal="center" vertical="center" wrapText="1"/>
    </xf>
    <xf numFmtId="0" fontId="133" fillId="19" borderId="13" xfId="0" applyFont="1" applyFill="1" applyBorder="1" applyAlignment="1">
      <alignment horizontal="center" vertical="center" wrapText="1"/>
    </xf>
    <xf numFmtId="0" fontId="133" fillId="19" borderId="72" xfId="0" applyFont="1" applyFill="1" applyBorder="1" applyAlignment="1">
      <alignment horizontal="center" vertical="center" wrapText="1"/>
    </xf>
    <xf numFmtId="0" fontId="133" fillId="44" borderId="38" xfId="0" applyFont="1" applyFill="1" applyBorder="1" applyAlignment="1">
      <alignment horizontal="left" vertical="top" wrapText="1"/>
    </xf>
    <xf numFmtId="0" fontId="133" fillId="19" borderId="71" xfId="0" applyFont="1" applyFill="1" applyBorder="1" applyAlignment="1">
      <alignment horizontal="center" vertical="center" wrapText="1"/>
    </xf>
    <xf numFmtId="0" fontId="132" fillId="0" borderId="0" xfId="0" applyFont="1" applyAlignment="1">
      <alignment horizontal="left"/>
    </xf>
    <xf numFmtId="0" fontId="127" fillId="0" borderId="0" xfId="0" applyFont="1" applyAlignment="1">
      <alignment horizontal="left"/>
    </xf>
    <xf numFmtId="0" fontId="133" fillId="44" borderId="71" xfId="0" applyFont="1" applyFill="1" applyBorder="1" applyAlignment="1">
      <alignment horizontal="left" vertical="center" wrapText="1"/>
    </xf>
    <xf numFmtId="0" fontId="133" fillId="44" borderId="73" xfId="0" applyFont="1" applyFill="1" applyBorder="1" applyAlignment="1">
      <alignment horizontal="left" vertical="center" wrapText="1"/>
    </xf>
    <xf numFmtId="0" fontId="127" fillId="44" borderId="72" xfId="0" applyFont="1" applyFill="1" applyBorder="1" applyAlignment="1">
      <alignment horizontal="right" vertical="center" wrapText="1"/>
    </xf>
    <xf numFmtId="0" fontId="171" fillId="44" borderId="13" xfId="0" applyFont="1" applyFill="1" applyBorder="1" applyAlignment="1">
      <alignment horizontal="center" vertical="center" wrapText="1"/>
    </xf>
    <xf numFmtId="0" fontId="171" fillId="44" borderId="72" xfId="0" applyFont="1" applyFill="1" applyBorder="1" applyAlignment="1">
      <alignment horizontal="center" vertical="center" wrapText="1"/>
    </xf>
    <xf numFmtId="0" fontId="171" fillId="44" borderId="71" xfId="0" applyFont="1" applyFill="1" applyBorder="1" applyAlignment="1">
      <alignment horizontal="center" vertical="center" wrapText="1"/>
    </xf>
    <xf numFmtId="0" fontId="171" fillId="44" borderId="21" xfId="0" applyFont="1" applyFill="1" applyBorder="1" applyAlignment="1">
      <alignment horizontal="center" vertical="center" wrapText="1"/>
    </xf>
    <xf numFmtId="0" fontId="171" fillId="44" borderId="74" xfId="0" applyFont="1" applyFill="1" applyBorder="1" applyAlignment="1">
      <alignment horizontal="center" vertical="center" wrapText="1"/>
    </xf>
    <xf numFmtId="0" fontId="171" fillId="44" borderId="27" xfId="0" applyFont="1" applyFill="1" applyBorder="1" applyAlignment="1">
      <alignment horizontal="center" vertical="center" wrapText="1"/>
    </xf>
    <xf numFmtId="0" fontId="133" fillId="44" borderId="75" xfId="0" applyFont="1" applyFill="1" applyBorder="1" applyAlignment="1">
      <alignment horizontal="center" vertical="top" wrapText="1"/>
    </xf>
    <xf numFmtId="0" fontId="133" fillId="44" borderId="52" xfId="0" applyFont="1" applyFill="1" applyBorder="1" applyAlignment="1">
      <alignment horizontal="center" vertical="top" wrapText="1"/>
    </xf>
    <xf numFmtId="0" fontId="133" fillId="44" borderId="25" xfId="0" applyFont="1" applyFill="1" applyBorder="1" applyAlignment="1">
      <alignment horizontal="center" vertical="top" wrapText="1"/>
    </xf>
    <xf numFmtId="0" fontId="133" fillId="19" borderId="11" xfId="0" applyFont="1" applyFill="1" applyBorder="1" applyAlignment="1">
      <alignment horizontal="center" vertical="center" wrapText="1"/>
    </xf>
    <xf numFmtId="0" fontId="133" fillId="19" borderId="76" xfId="0" applyFont="1" applyFill="1" applyBorder="1" applyAlignment="1">
      <alignment horizontal="center" vertical="center" wrapText="1"/>
    </xf>
    <xf numFmtId="0" fontId="133" fillId="19" borderId="77" xfId="0" applyFont="1" applyFill="1" applyBorder="1" applyAlignment="1">
      <alignment horizontal="center" vertical="center" wrapText="1"/>
    </xf>
    <xf numFmtId="0" fontId="0" fillId="19" borderId="78" xfId="0" applyFill="1" applyBorder="1" applyAlignment="1">
      <alignment horizontal="center" vertical="center"/>
    </xf>
    <xf numFmtId="0" fontId="0" fillId="19" borderId="76" xfId="0" applyFill="1" applyBorder="1" applyAlignment="1">
      <alignment horizontal="center" vertical="center"/>
    </xf>
    <xf numFmtId="0" fontId="0" fillId="19" borderId="77" xfId="0" applyFill="1" applyBorder="1" applyAlignment="1">
      <alignment horizontal="center" vertical="center"/>
    </xf>
    <xf numFmtId="0" fontId="133" fillId="44" borderId="79" xfId="0" applyFont="1" applyFill="1" applyBorder="1" applyAlignment="1">
      <alignment horizontal="left" vertical="top" wrapText="1"/>
    </xf>
    <xf numFmtId="0" fontId="135" fillId="34" borderId="10" xfId="0" applyFont="1" applyFill="1" applyBorder="1" applyAlignment="1">
      <alignment horizontal="center" vertical="center" wrapText="1"/>
    </xf>
    <xf numFmtId="0" fontId="124" fillId="19" borderId="78" xfId="0" applyFont="1" applyFill="1" applyBorder="1" applyAlignment="1">
      <alignment horizontal="center" vertical="center"/>
    </xf>
    <xf numFmtId="0" fontId="124" fillId="19" borderId="76" xfId="0" applyFont="1" applyFill="1" applyBorder="1" applyAlignment="1">
      <alignment horizontal="center" vertical="center"/>
    </xf>
    <xf numFmtId="0" fontId="124" fillId="19" borderId="77" xfId="0" applyFont="1" applyFill="1" applyBorder="1" applyAlignment="1">
      <alignment horizontal="center" vertical="center"/>
    </xf>
    <xf numFmtId="0" fontId="156" fillId="44" borderId="25" xfId="0" applyFont="1" applyFill="1" applyBorder="1" applyAlignment="1">
      <alignment horizontal="left" vertical="center" wrapText="1"/>
    </xf>
    <xf numFmtId="0" fontId="156" fillId="44" borderId="14" xfId="0" applyFont="1" applyFill="1" applyBorder="1" applyAlignment="1">
      <alignment horizontal="left" vertical="center" wrapText="1"/>
    </xf>
    <xf numFmtId="0" fontId="156" fillId="44" borderId="51" xfId="0" applyFont="1" applyFill="1" applyBorder="1" applyAlignment="1">
      <alignment horizontal="left" vertical="center" wrapText="1"/>
    </xf>
    <xf numFmtId="0" fontId="158" fillId="0" borderId="0" xfId="0" applyFont="1" applyAlignment="1">
      <alignment horizontal="left"/>
    </xf>
    <xf numFmtId="0" fontId="161" fillId="0" borderId="0" xfId="0" applyFont="1" applyAlignment="1">
      <alignment horizontal="left"/>
    </xf>
    <xf numFmtId="0" fontId="156" fillId="44" borderId="35" xfId="0" applyFont="1" applyFill="1" applyBorder="1" applyAlignment="1">
      <alignment horizontal="left" vertical="top" wrapText="1"/>
    </xf>
    <xf numFmtId="0" fontId="156" fillId="44" borderId="21" xfId="0" applyFont="1" applyFill="1" applyBorder="1" applyAlignment="1">
      <alignment horizontal="left" vertical="top" wrapText="1"/>
    </xf>
    <xf numFmtId="0" fontId="156" fillId="44" borderId="79" xfId="0" applyFont="1" applyFill="1" applyBorder="1" applyAlignment="1">
      <alignment horizontal="left" vertical="top" wrapText="1"/>
    </xf>
    <xf numFmtId="0" fontId="156" fillId="44" borderId="38" xfId="0" applyFont="1" applyFill="1" applyBorder="1" applyAlignment="1">
      <alignment horizontal="left" vertical="top" wrapText="1"/>
    </xf>
    <xf numFmtId="0" fontId="156" fillId="44" borderId="25" xfId="0" applyFont="1" applyFill="1" applyBorder="1" applyAlignment="1">
      <alignment horizontal="left" vertical="top" wrapText="1"/>
    </xf>
    <xf numFmtId="0" fontId="156" fillId="44" borderId="14" xfId="0" applyFont="1" applyFill="1" applyBorder="1" applyAlignment="1">
      <alignment horizontal="left" vertical="top" wrapText="1"/>
    </xf>
    <xf numFmtId="0" fontId="161" fillId="44" borderId="14" xfId="0" applyFont="1" applyFill="1" applyBorder="1" applyAlignment="1">
      <alignment horizontal="right" vertical="center" wrapText="1"/>
    </xf>
    <xf numFmtId="0" fontId="156" fillId="44" borderId="52" xfId="0" applyFont="1" applyFill="1" applyBorder="1" applyAlignment="1">
      <alignment horizontal="left" vertical="center" wrapText="1"/>
    </xf>
    <xf numFmtId="0" fontId="161" fillId="19" borderId="78" xfId="0" applyFont="1" applyFill="1" applyBorder="1" applyAlignment="1">
      <alignment horizontal="center" vertical="center"/>
    </xf>
    <xf numFmtId="0" fontId="161" fillId="19" borderId="76" xfId="0" applyFont="1" applyFill="1" applyBorder="1" applyAlignment="1">
      <alignment horizontal="center" vertical="center"/>
    </xf>
    <xf numFmtId="0" fontId="161" fillId="19" borderId="77" xfId="0" applyFont="1" applyFill="1" applyBorder="1" applyAlignment="1">
      <alignment horizontal="center" vertical="center"/>
    </xf>
    <xf numFmtId="0" fontId="174" fillId="44" borderId="21" xfId="0" applyFont="1" applyFill="1" applyBorder="1" applyAlignment="1">
      <alignment horizontal="center" vertical="center" wrapText="1"/>
    </xf>
    <xf numFmtId="0" fontId="174" fillId="44" borderId="74" xfId="0" applyFont="1" applyFill="1" applyBorder="1" applyAlignment="1">
      <alignment horizontal="center" vertical="center" wrapText="1"/>
    </xf>
    <xf numFmtId="0" fontId="174" fillId="44" borderId="27" xfId="0" applyFont="1" applyFill="1" applyBorder="1" applyAlignment="1">
      <alignment horizontal="center" vertical="center" wrapText="1"/>
    </xf>
    <xf numFmtId="0" fontId="156" fillId="44" borderId="75" xfId="0" applyFont="1" applyFill="1" applyBorder="1" applyAlignment="1">
      <alignment horizontal="center" vertical="top" wrapText="1"/>
    </xf>
    <xf numFmtId="0" fontId="156" fillId="44" borderId="52" xfId="0" applyFont="1" applyFill="1" applyBorder="1" applyAlignment="1">
      <alignment horizontal="center" vertical="top" wrapText="1"/>
    </xf>
    <xf numFmtId="0" fontId="156" fillId="44" borderId="25" xfId="0" applyFont="1" applyFill="1" applyBorder="1" applyAlignment="1">
      <alignment horizontal="center" vertical="top" wrapText="1"/>
    </xf>
    <xf numFmtId="0" fontId="159" fillId="34" borderId="10" xfId="0" applyFont="1" applyFill="1" applyBorder="1" applyAlignment="1">
      <alignment horizontal="center" vertical="center" wrapText="1"/>
    </xf>
    <xf numFmtId="0" fontId="156" fillId="19" borderId="10" xfId="0" applyFont="1" applyFill="1" applyBorder="1" applyAlignment="1">
      <alignment horizontal="center" vertical="center" wrapText="1"/>
    </xf>
    <xf numFmtId="0" fontId="156" fillId="19" borderId="13" xfId="0" applyFont="1" applyFill="1" applyBorder="1" applyAlignment="1">
      <alignment horizontal="center" vertical="center" wrapText="1"/>
    </xf>
    <xf numFmtId="0" fontId="156" fillId="19" borderId="11" xfId="0" applyFont="1" applyFill="1" applyBorder="1" applyAlignment="1">
      <alignment horizontal="center" vertical="center" wrapText="1"/>
    </xf>
    <xf numFmtId="0" fontId="156" fillId="19" borderId="76" xfId="0" applyFont="1" applyFill="1" applyBorder="1" applyAlignment="1">
      <alignment horizontal="center" vertical="center" wrapText="1"/>
    </xf>
    <xf numFmtId="0" fontId="156" fillId="19" borderId="77" xfId="0" applyFont="1" applyFill="1" applyBorder="1" applyAlignment="1">
      <alignment horizontal="center" vertical="center" wrapText="1"/>
    </xf>
    <xf numFmtId="0" fontId="158" fillId="44" borderId="14" xfId="0" applyFont="1" applyFill="1" applyBorder="1" applyAlignment="1">
      <alignment horizontal="center"/>
    </xf>
    <xf numFmtId="0" fontId="157" fillId="44" borderId="14" xfId="0" applyFont="1" applyFill="1" applyBorder="1" applyAlignment="1">
      <alignment horizontal="center"/>
    </xf>
    <xf numFmtId="0" fontId="156" fillId="44" borderId="52" xfId="0" applyFont="1" applyFill="1" applyBorder="1" applyAlignment="1">
      <alignment horizontal="left" vertical="top" wrapText="1"/>
    </xf>
    <xf numFmtId="0" fontId="156" fillId="44" borderId="51" xfId="0" applyFont="1" applyFill="1" applyBorder="1" applyAlignment="1">
      <alignment horizontal="left" vertical="top" wrapText="1"/>
    </xf>
    <xf numFmtId="0" fontId="158" fillId="44" borderId="25" xfId="0" applyFont="1" applyFill="1" applyBorder="1" applyAlignment="1">
      <alignment horizontal="center"/>
    </xf>
    <xf numFmtId="0" fontId="157" fillId="44" borderId="25" xfId="0" applyFont="1" applyFill="1" applyBorder="1" applyAlignment="1">
      <alignment horizontal="center"/>
    </xf>
    <xf numFmtId="0" fontId="156" fillId="44" borderId="80" xfId="0" applyFont="1" applyFill="1" applyBorder="1" applyAlignment="1">
      <alignment horizontal="center" vertical="top" wrapText="1"/>
    </xf>
    <xf numFmtId="0" fontId="156" fillId="44" borderId="81" xfId="0" applyFont="1" applyFill="1" applyBorder="1" applyAlignment="1">
      <alignment horizontal="center" vertical="top" wrapText="1"/>
    </xf>
    <xf numFmtId="0" fontId="156" fillId="44" borderId="82" xfId="0" applyFont="1" applyFill="1" applyBorder="1" applyAlignment="1">
      <alignment horizontal="center" vertical="top" wrapText="1"/>
    </xf>
    <xf numFmtId="0" fontId="157" fillId="44" borderId="80" xfId="0" applyFont="1" applyFill="1" applyBorder="1" applyAlignment="1">
      <alignment horizontal="center"/>
    </xf>
    <xf numFmtId="0" fontId="157" fillId="44" borderId="81" xfId="0" applyFont="1" applyFill="1" applyBorder="1" applyAlignment="1">
      <alignment horizontal="center"/>
    </xf>
    <xf numFmtId="0" fontId="157" fillId="44" borderId="82" xfId="0" applyFont="1" applyFill="1" applyBorder="1" applyAlignment="1">
      <alignment horizontal="center"/>
    </xf>
    <xf numFmtId="0" fontId="175" fillId="19" borderId="78" xfId="0" applyFont="1" applyFill="1" applyBorder="1" applyAlignment="1">
      <alignment horizontal="center" vertical="center" wrapText="1"/>
    </xf>
    <xf numFmtId="0" fontId="175" fillId="19" borderId="76" xfId="0" applyFont="1" applyFill="1" applyBorder="1" applyAlignment="1">
      <alignment horizontal="center" vertical="center" wrapText="1"/>
    </xf>
    <xf numFmtId="0" fontId="175" fillId="19" borderId="77" xfId="0" applyFont="1" applyFill="1" applyBorder="1" applyAlignment="1">
      <alignment horizontal="center" vertical="center" wrapText="1"/>
    </xf>
    <xf numFmtId="0" fontId="175" fillId="19" borderId="78" xfId="0" applyFont="1" applyFill="1" applyBorder="1" applyAlignment="1">
      <alignment horizontal="center" vertical="center"/>
    </xf>
    <xf numFmtId="0" fontId="175" fillId="19" borderId="76" xfId="0" applyFont="1" applyFill="1" applyBorder="1" applyAlignment="1">
      <alignment horizontal="center" vertical="center"/>
    </xf>
    <xf numFmtId="0" fontId="175" fillId="19" borderId="77" xfId="0" applyFont="1" applyFill="1" applyBorder="1" applyAlignment="1">
      <alignment horizontal="center" vertical="center"/>
    </xf>
    <xf numFmtId="0" fontId="156" fillId="19" borderId="72" xfId="0" applyFont="1" applyFill="1" applyBorder="1" applyAlignment="1">
      <alignment horizontal="center" vertical="center" wrapText="1"/>
    </xf>
    <xf numFmtId="0" fontId="156" fillId="19" borderId="71" xfId="0" applyFont="1" applyFill="1" applyBorder="1" applyAlignment="1">
      <alignment horizontal="center" vertical="center" wrapText="1"/>
    </xf>
    <xf numFmtId="0" fontId="176" fillId="0" borderId="0" xfId="0" applyFont="1" applyAlignment="1">
      <alignment horizontal="left" indent="17"/>
    </xf>
    <xf numFmtId="0" fontId="155" fillId="0" borderId="0" xfId="0" applyFont="1" applyAlignment="1">
      <alignment horizontal="left" indent="17"/>
    </xf>
    <xf numFmtId="0" fontId="152" fillId="44" borderId="35" xfId="0" applyFont="1" applyFill="1" applyBorder="1" applyAlignment="1">
      <alignment horizontal="left" vertical="top" wrapText="1"/>
    </xf>
    <xf numFmtId="0" fontId="152" fillId="44" borderId="21" xfId="0" applyFont="1" applyFill="1" applyBorder="1" applyAlignment="1">
      <alignment horizontal="left" vertical="top" wrapText="1"/>
    </xf>
    <xf numFmtId="0" fontId="152" fillId="44" borderId="79" xfId="0" applyFont="1" applyFill="1" applyBorder="1" applyAlignment="1">
      <alignment horizontal="left" vertical="top" wrapText="1"/>
    </xf>
    <xf numFmtId="0" fontId="152" fillId="44" borderId="38" xfId="0" applyFont="1" applyFill="1" applyBorder="1" applyAlignment="1">
      <alignment horizontal="left" vertical="top" wrapText="1"/>
    </xf>
    <xf numFmtId="0" fontId="152" fillId="44" borderId="25" xfId="0" applyFont="1" applyFill="1" applyBorder="1" applyAlignment="1">
      <alignment horizontal="left" vertical="top" wrapText="1"/>
    </xf>
    <xf numFmtId="0" fontId="152" fillId="44" borderId="14" xfId="0" applyFont="1" applyFill="1" applyBorder="1" applyAlignment="1">
      <alignment horizontal="left" vertical="top" wrapText="1"/>
    </xf>
    <xf numFmtId="0" fontId="132" fillId="0" borderId="0" xfId="0" applyFont="1" applyAlignment="1">
      <alignment horizontal="left" indent="17"/>
    </xf>
    <xf numFmtId="0" fontId="153" fillId="34" borderId="10" xfId="0" applyFont="1" applyFill="1" applyBorder="1" applyAlignment="1">
      <alignment horizontal="center" vertical="center" wrapText="1"/>
    </xf>
    <xf numFmtId="0" fontId="152" fillId="19" borderId="10" xfId="0" applyFont="1" applyFill="1" applyBorder="1" applyAlignment="1">
      <alignment horizontal="center" vertical="center" wrapText="1"/>
    </xf>
    <xf numFmtId="0" fontId="152" fillId="19" borderId="13" xfId="0" applyFont="1" applyFill="1" applyBorder="1" applyAlignment="1">
      <alignment horizontal="center" vertical="center" wrapText="1"/>
    </xf>
    <xf numFmtId="0" fontId="155" fillId="44" borderId="14" xfId="0" applyFont="1" applyFill="1" applyBorder="1" applyAlignment="1">
      <alignment horizontal="right" vertical="center" wrapText="1"/>
    </xf>
    <xf numFmtId="0" fontId="176" fillId="44" borderId="14" xfId="0" applyFont="1" applyFill="1" applyBorder="1" applyAlignment="1">
      <alignment horizontal="center"/>
    </xf>
    <xf numFmtId="0" fontId="137" fillId="44" borderId="14" xfId="0" applyFont="1" applyFill="1" applyBorder="1" applyAlignment="1">
      <alignment horizontal="center"/>
    </xf>
    <xf numFmtId="0" fontId="152" fillId="19" borderId="11" xfId="0" applyFont="1" applyFill="1" applyBorder="1" applyAlignment="1">
      <alignment horizontal="center" vertical="center" wrapText="1"/>
    </xf>
    <xf numFmtId="0" fontId="152" fillId="19" borderId="76" xfId="0" applyFont="1" applyFill="1" applyBorder="1" applyAlignment="1">
      <alignment horizontal="center" vertical="center" wrapText="1"/>
    </xf>
    <xf numFmtId="0" fontId="152" fillId="19" borderId="77" xfId="0" applyFont="1" applyFill="1" applyBorder="1" applyAlignment="1">
      <alignment horizontal="center" vertical="center" wrapText="1"/>
    </xf>
    <xf numFmtId="0" fontId="155" fillId="19" borderId="78" xfId="0" applyFont="1" applyFill="1" applyBorder="1" applyAlignment="1">
      <alignment horizontal="center" vertical="center"/>
    </xf>
    <xf numFmtId="0" fontId="155" fillId="19" borderId="76" xfId="0" applyFont="1" applyFill="1" applyBorder="1" applyAlignment="1">
      <alignment horizontal="center" vertical="center"/>
    </xf>
    <xf numFmtId="0" fontId="155" fillId="19" borderId="77" xfId="0" applyFont="1" applyFill="1" applyBorder="1" applyAlignment="1">
      <alignment horizontal="center" vertical="center"/>
    </xf>
    <xf numFmtId="0" fontId="177" fillId="44" borderId="21" xfId="0" applyFont="1" applyFill="1" applyBorder="1" applyAlignment="1">
      <alignment horizontal="center" vertical="center" wrapText="1"/>
    </xf>
    <xf numFmtId="0" fontId="177" fillId="44" borderId="74" xfId="0" applyFont="1" applyFill="1" applyBorder="1" applyAlignment="1">
      <alignment horizontal="center" vertical="center" wrapText="1"/>
    </xf>
    <xf numFmtId="0" fontId="177" fillId="44" borderId="27" xfId="0" applyFont="1" applyFill="1" applyBorder="1" applyAlignment="1">
      <alignment horizontal="center" vertical="center" wrapText="1"/>
    </xf>
    <xf numFmtId="0" fontId="152" fillId="44" borderId="75" xfId="0" applyFont="1" applyFill="1" applyBorder="1" applyAlignment="1">
      <alignment horizontal="center" vertical="top" wrapText="1"/>
    </xf>
    <xf numFmtId="0" fontId="152" fillId="44" borderId="52" xfId="0" applyFont="1" applyFill="1" applyBorder="1" applyAlignment="1">
      <alignment horizontal="center" vertical="top" wrapText="1"/>
    </xf>
    <xf numFmtId="0" fontId="152" fillId="44" borderId="25" xfId="0" applyFont="1" applyFill="1" applyBorder="1" applyAlignment="1">
      <alignment horizontal="center" vertical="top" wrapText="1"/>
    </xf>
    <xf numFmtId="0" fontId="152" fillId="44" borderId="51" xfId="0" applyFont="1" applyFill="1" applyBorder="1" applyAlignment="1">
      <alignment horizontal="left" vertical="top" wrapText="1"/>
    </xf>
    <xf numFmtId="0" fontId="137" fillId="44" borderId="25" xfId="0" applyFont="1" applyFill="1" applyBorder="1" applyAlignment="1">
      <alignment horizontal="center"/>
    </xf>
    <xf numFmtId="0" fontId="152" fillId="44" borderId="52" xfId="0" applyFont="1" applyFill="1" applyBorder="1" applyAlignment="1">
      <alignment horizontal="left" vertical="top" wrapText="1"/>
    </xf>
    <xf numFmtId="0" fontId="176" fillId="0" borderId="0" xfId="0" applyFont="1" applyAlignment="1">
      <alignment horizontal="left"/>
    </xf>
    <xf numFmtId="0" fontId="155" fillId="0" borderId="0" xfId="0" applyFont="1" applyAlignment="1">
      <alignment horizontal="left"/>
    </xf>
    <xf numFmtId="0" fontId="133" fillId="44" borderId="75" xfId="0" applyFont="1" applyFill="1" applyBorder="1" applyAlignment="1">
      <alignment horizontal="left" vertical="top" wrapText="1"/>
    </xf>
    <xf numFmtId="0" fontId="170" fillId="44" borderId="14" xfId="0" applyFont="1" applyFill="1" applyBorder="1" applyAlignment="1">
      <alignment horizontal="left" vertical="top" wrapText="1"/>
    </xf>
    <xf numFmtId="0" fontId="151" fillId="36" borderId="14" xfId="0" applyFont="1" applyFill="1" applyBorder="1" applyAlignment="1">
      <alignment horizontal="left" vertical="center"/>
    </xf>
    <xf numFmtId="0" fontId="11" fillId="45" borderId="14" xfId="0" applyFont="1" applyFill="1" applyBorder="1" applyAlignment="1">
      <alignment horizontal="center" vertical="center"/>
    </xf>
    <xf numFmtId="0" fontId="151" fillId="45" borderId="14" xfId="0" applyFont="1" applyFill="1" applyBorder="1" applyAlignment="1">
      <alignment horizontal="center" vertical="center" textRotation="90"/>
    </xf>
    <xf numFmtId="0" fontId="178" fillId="12" borderId="56" xfId="0" applyFont="1" applyFill="1" applyBorder="1" applyAlignment="1">
      <alignment horizontal="left" vertical="center" wrapText="1"/>
    </xf>
    <xf numFmtId="0" fontId="133" fillId="0" borderId="14" xfId="0" applyFont="1" applyFill="1" applyBorder="1" applyAlignment="1">
      <alignment horizontal="center" vertical="center" wrapText="1"/>
    </xf>
    <xf numFmtId="0" fontId="132" fillId="0" borderId="14" xfId="0" applyFont="1" applyFill="1" applyBorder="1" applyAlignment="1">
      <alignment horizontal="center" vertical="center" wrapText="1"/>
    </xf>
    <xf numFmtId="0" fontId="60" fillId="0" borderId="10" xfId="0" applyFont="1" applyFill="1" applyBorder="1" applyAlignment="1">
      <alignment horizontal="center" vertical="center" textRotation="90" wrapText="1"/>
    </xf>
    <xf numFmtId="0" fontId="60" fillId="0" borderId="10" xfId="0" applyFont="1" applyBorder="1" applyAlignment="1">
      <alignment horizontal="center" vertical="center" textRotation="90" wrapText="1"/>
    </xf>
    <xf numFmtId="0" fontId="69" fillId="0" borderId="10" xfId="0" applyFont="1" applyFill="1" applyBorder="1" applyAlignment="1">
      <alignment vertical="center" wrapText="1"/>
    </xf>
    <xf numFmtId="0" fontId="69" fillId="0" borderId="10" xfId="0" applyFont="1" applyBorder="1" applyAlignment="1">
      <alignment vertical="center" wrapText="1"/>
    </xf>
    <xf numFmtId="0" fontId="60" fillId="33" borderId="10" xfId="0" applyFont="1" applyFill="1" applyBorder="1" applyAlignment="1">
      <alignment horizontal="left" vertical="center" wrapText="1"/>
    </xf>
    <xf numFmtId="0" fontId="139" fillId="42" borderId="18" xfId="0" applyFont="1" applyFill="1" applyBorder="1" applyAlignment="1">
      <alignment horizontal="left"/>
    </xf>
    <xf numFmtId="0" fontId="139" fillId="42" borderId="63" xfId="0" applyFont="1" applyFill="1" applyBorder="1" applyAlignment="1">
      <alignment horizontal="left"/>
    </xf>
    <xf numFmtId="0" fontId="139" fillId="42" borderId="19" xfId="0" applyFont="1" applyFill="1" applyBorder="1" applyAlignment="1">
      <alignment horizontal="left"/>
    </xf>
    <xf numFmtId="0" fontId="69" fillId="0" borderId="18"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139" fillId="41" borderId="18" xfId="0" applyFont="1" applyFill="1" applyBorder="1" applyAlignment="1">
      <alignment horizontal="left"/>
    </xf>
    <xf numFmtId="0" fontId="139" fillId="41" borderId="63" xfId="0" applyFont="1" applyFill="1" applyBorder="1" applyAlignment="1">
      <alignment horizontal="left"/>
    </xf>
    <xf numFmtId="0" fontId="139" fillId="41" borderId="19" xfId="0" applyFont="1" applyFill="1" applyBorder="1" applyAlignment="1">
      <alignment horizontal="left"/>
    </xf>
    <xf numFmtId="0" fontId="69" fillId="46" borderId="18" xfId="0" applyFont="1" applyFill="1" applyBorder="1" applyAlignment="1">
      <alignment horizontal="left" vertical="center" wrapText="1"/>
    </xf>
    <xf numFmtId="0" fontId="69" fillId="46" borderId="63" xfId="0" applyFont="1" applyFill="1" applyBorder="1" applyAlignment="1">
      <alignment horizontal="left" vertical="center" wrapText="1"/>
    </xf>
    <xf numFmtId="0" fontId="69" fillId="46" borderId="1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0" fillId="0" borderId="10" xfId="0" applyFont="1" applyBorder="1" applyAlignment="1">
      <alignment horizontal="center" vertical="center" textRotation="90" wrapText="1"/>
    </xf>
    <xf numFmtId="0" fontId="132" fillId="0" borderId="10" xfId="0" applyFont="1" applyFill="1" applyBorder="1" applyAlignment="1">
      <alignment vertical="center" wrapText="1"/>
    </xf>
    <xf numFmtId="0" fontId="139" fillId="12" borderId="0" xfId="0" applyFont="1" applyFill="1" applyAlignment="1">
      <alignment horizontal="center" vertical="center" wrapText="1"/>
    </xf>
    <xf numFmtId="0" fontId="65" fillId="9" borderId="10" xfId="0" applyFont="1" applyFill="1" applyBorder="1" applyAlignment="1">
      <alignment horizontal="center" vertical="center" wrapText="1"/>
    </xf>
    <xf numFmtId="0" fontId="71" fillId="9" borderId="10" xfId="0" applyFont="1" applyFill="1" applyBorder="1" applyAlignment="1">
      <alignment vertical="center" wrapText="1"/>
    </xf>
    <xf numFmtId="0" fontId="0" fillId="0" borderId="0" xfId="0" applyAlignment="1">
      <alignment horizontal="left" vertical="top" wrapText="1"/>
    </xf>
    <xf numFmtId="0" fontId="124" fillId="0" borderId="18" xfId="0" applyFont="1" applyBorder="1" applyAlignment="1">
      <alignment horizontal="center"/>
    </xf>
    <xf numFmtId="0" fontId="124" fillId="0" borderId="63" xfId="0" applyFont="1" applyBorder="1" applyAlignment="1">
      <alignment horizontal="center"/>
    </xf>
    <xf numFmtId="0" fontId="124" fillId="0" borderId="19" xfId="0" applyFont="1" applyBorder="1" applyAlignment="1">
      <alignment horizontal="center"/>
    </xf>
    <xf numFmtId="0" fontId="20" fillId="51" borderId="18" xfId="60" applyFont="1" applyFill="1" applyBorder="1" applyAlignment="1">
      <alignment horizontal="center" vertical="center"/>
      <protection/>
    </xf>
    <xf numFmtId="0" fontId="20" fillId="51" borderId="19" xfId="60" applyFont="1" applyFill="1" applyBorder="1" applyAlignment="1">
      <alignment horizontal="center" vertical="center"/>
      <protection/>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0 2" xfId="52"/>
    <cellStyle name="Normal 2" xfId="53"/>
    <cellStyle name="Normal 2 2" xfId="54"/>
    <cellStyle name="Normal 3" xfId="55"/>
    <cellStyle name="Normal 3 2" xfId="56"/>
    <cellStyle name="Normal 4" xfId="57"/>
    <cellStyle name="Normal 5" xfId="58"/>
    <cellStyle name="Normal 5 2" xfId="59"/>
    <cellStyle name="Normal 6" xfId="60"/>
    <cellStyle name="Normal 8" xfId="61"/>
    <cellStyle name="Note" xfId="62"/>
    <cellStyle name="Percent" xfId="63"/>
    <cellStyle name="Pourcentage 2"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12</xdr:row>
      <xdr:rowOff>66675</xdr:rowOff>
    </xdr:from>
    <xdr:to>
      <xdr:col>6</xdr:col>
      <xdr:colOff>38100</xdr:colOff>
      <xdr:row>19</xdr:row>
      <xdr:rowOff>47625</xdr:rowOff>
    </xdr:to>
    <xdr:pic>
      <xdr:nvPicPr>
        <xdr:cNvPr id="1" name="Picture 1" descr="logo cellule"/>
        <xdr:cNvPicPr preferRelativeResize="1">
          <a:picLocks noChangeAspect="1"/>
        </xdr:cNvPicPr>
      </xdr:nvPicPr>
      <xdr:blipFill>
        <a:blip r:embed="rId1"/>
        <a:stretch>
          <a:fillRect/>
        </a:stretch>
      </xdr:blipFill>
      <xdr:spPr>
        <a:xfrm>
          <a:off x="2676525" y="2400300"/>
          <a:ext cx="1933575" cy="1323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133350</xdr:rowOff>
    </xdr:from>
    <xdr:to>
      <xdr:col>2</xdr:col>
      <xdr:colOff>0</xdr:colOff>
      <xdr:row>9</xdr:row>
      <xdr:rowOff>85725</xdr:rowOff>
    </xdr:to>
    <xdr:pic>
      <xdr:nvPicPr>
        <xdr:cNvPr id="1" name="Picture 1" descr="logo cellule"/>
        <xdr:cNvPicPr preferRelativeResize="1">
          <a:picLocks noChangeAspect="1"/>
        </xdr:cNvPicPr>
      </xdr:nvPicPr>
      <xdr:blipFill>
        <a:blip r:embed="rId1"/>
        <a:stretch>
          <a:fillRect/>
        </a:stretch>
      </xdr:blipFill>
      <xdr:spPr>
        <a:xfrm>
          <a:off x="647700" y="1333500"/>
          <a:ext cx="990600"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133350</xdr:rowOff>
    </xdr:from>
    <xdr:to>
      <xdr:col>1</xdr:col>
      <xdr:colOff>1362075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1628775" y="1333500"/>
          <a:ext cx="114300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133350</xdr:rowOff>
    </xdr:from>
    <xdr:to>
      <xdr:col>1</xdr:col>
      <xdr:colOff>1362075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1628775" y="1333500"/>
          <a:ext cx="114300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133350</xdr:rowOff>
    </xdr:from>
    <xdr:to>
      <xdr:col>1</xdr:col>
      <xdr:colOff>733425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981075" y="1333500"/>
          <a:ext cx="5143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133350</xdr:rowOff>
    </xdr:from>
    <xdr:to>
      <xdr:col>1</xdr:col>
      <xdr:colOff>1419225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1733550" y="1533525"/>
          <a:ext cx="12001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66675</xdr:rowOff>
    </xdr:from>
    <xdr:to>
      <xdr:col>1</xdr:col>
      <xdr:colOff>1047750</xdr:colOff>
      <xdr:row>10</xdr:row>
      <xdr:rowOff>0</xdr:rowOff>
    </xdr:to>
    <xdr:pic>
      <xdr:nvPicPr>
        <xdr:cNvPr id="1" name="Picture 1" descr="logo cellule"/>
        <xdr:cNvPicPr preferRelativeResize="1">
          <a:picLocks noChangeAspect="1"/>
        </xdr:cNvPicPr>
      </xdr:nvPicPr>
      <xdr:blipFill>
        <a:blip r:embed="rId1"/>
        <a:stretch>
          <a:fillRect/>
        </a:stretch>
      </xdr:blipFill>
      <xdr:spPr>
        <a:xfrm>
          <a:off x="1628775" y="1666875"/>
          <a:ext cx="8286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133350</xdr:rowOff>
    </xdr:from>
    <xdr:to>
      <xdr:col>0</xdr:col>
      <xdr:colOff>1028700</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219075" y="133350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142875</xdr:rowOff>
    </xdr:from>
    <xdr:to>
      <xdr:col>1</xdr:col>
      <xdr:colOff>1381125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1628775" y="1171575"/>
          <a:ext cx="116205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6</xdr:row>
      <xdr:rowOff>38100</xdr:rowOff>
    </xdr:from>
    <xdr:to>
      <xdr:col>2</xdr:col>
      <xdr:colOff>447675</xdr:colOff>
      <xdr:row>8</xdr:row>
      <xdr:rowOff>85725</xdr:rowOff>
    </xdr:to>
    <xdr:pic>
      <xdr:nvPicPr>
        <xdr:cNvPr id="1" name="Picture 1" descr="logo cellule"/>
        <xdr:cNvPicPr preferRelativeResize="1">
          <a:picLocks noChangeAspect="1"/>
        </xdr:cNvPicPr>
      </xdr:nvPicPr>
      <xdr:blipFill>
        <a:blip r:embed="rId1"/>
        <a:stretch>
          <a:fillRect/>
        </a:stretch>
      </xdr:blipFill>
      <xdr:spPr>
        <a:xfrm>
          <a:off x="2076450" y="1238250"/>
          <a:ext cx="8572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142875</xdr:rowOff>
    </xdr:from>
    <xdr:to>
      <xdr:col>1</xdr:col>
      <xdr:colOff>1438275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1628775" y="1800225"/>
          <a:ext cx="1219200" cy="990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85725</xdr:rowOff>
    </xdr:from>
    <xdr:to>
      <xdr:col>1</xdr:col>
      <xdr:colOff>1438275</xdr:colOff>
      <xdr:row>8</xdr:row>
      <xdr:rowOff>66675</xdr:rowOff>
    </xdr:to>
    <xdr:pic>
      <xdr:nvPicPr>
        <xdr:cNvPr id="1" name="Picture 1" descr="logo cellule"/>
        <xdr:cNvPicPr preferRelativeResize="1">
          <a:picLocks noChangeAspect="1"/>
        </xdr:cNvPicPr>
      </xdr:nvPicPr>
      <xdr:blipFill>
        <a:blip r:embed="rId1"/>
        <a:stretch>
          <a:fillRect/>
        </a:stretch>
      </xdr:blipFill>
      <xdr:spPr>
        <a:xfrm>
          <a:off x="1628775" y="1514475"/>
          <a:ext cx="12192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133350</xdr:rowOff>
    </xdr:from>
    <xdr:to>
      <xdr:col>1</xdr:col>
      <xdr:colOff>1438275</xdr:colOff>
      <xdr:row>10</xdr:row>
      <xdr:rowOff>28575</xdr:rowOff>
    </xdr:to>
    <xdr:pic>
      <xdr:nvPicPr>
        <xdr:cNvPr id="1" name="Picture 1" descr="logo cellule"/>
        <xdr:cNvPicPr preferRelativeResize="1">
          <a:picLocks noChangeAspect="1"/>
        </xdr:cNvPicPr>
      </xdr:nvPicPr>
      <xdr:blipFill>
        <a:blip r:embed="rId1"/>
        <a:stretch>
          <a:fillRect/>
        </a:stretch>
      </xdr:blipFill>
      <xdr:spPr>
        <a:xfrm>
          <a:off x="1238250" y="1104900"/>
          <a:ext cx="12192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1:Y42"/>
  <sheetViews>
    <sheetView zoomScalePageLayoutView="0" workbookViewId="0" topLeftCell="A1">
      <selection activeCell="A13" sqref="A13:F13"/>
    </sheetView>
  </sheetViews>
  <sheetFormatPr defaultColWidth="11.421875" defaultRowHeight="15"/>
  <sheetData>
    <row r="1" spans="3:25" ht="15">
      <c r="C1" s="11"/>
      <c r="D1" s="11"/>
      <c r="E1" s="11"/>
      <c r="F1" s="11"/>
      <c r="G1" s="11"/>
      <c r="H1" s="11"/>
      <c r="I1" s="11"/>
      <c r="J1" s="11"/>
      <c r="K1" s="11"/>
      <c r="L1" s="11"/>
      <c r="M1" s="11"/>
      <c r="N1" s="11"/>
      <c r="O1" s="11"/>
      <c r="P1" s="11"/>
      <c r="Q1" s="11"/>
      <c r="R1" s="11"/>
      <c r="S1" s="11"/>
      <c r="T1" s="11"/>
      <c r="U1" s="11"/>
      <c r="V1" s="11"/>
      <c r="W1" s="11"/>
      <c r="X1" s="11"/>
      <c r="Y1" s="11"/>
    </row>
    <row r="2" spans="3:25" ht="15">
      <c r="C2" s="12"/>
      <c r="D2" s="12"/>
      <c r="E2" s="12"/>
      <c r="F2" s="12"/>
      <c r="G2" s="12"/>
      <c r="H2" s="12"/>
      <c r="I2" s="12"/>
      <c r="J2" s="12"/>
      <c r="K2" s="12"/>
      <c r="L2" s="12"/>
      <c r="M2" s="12"/>
      <c r="N2" s="12"/>
      <c r="O2" s="12"/>
      <c r="P2" s="12"/>
      <c r="Q2" s="12"/>
      <c r="R2" s="12"/>
      <c r="S2" s="12"/>
      <c r="T2" s="12"/>
      <c r="U2" s="12"/>
      <c r="V2" s="12"/>
      <c r="W2" s="12"/>
      <c r="X2" s="12"/>
      <c r="Y2" s="12"/>
    </row>
    <row r="3" spans="3:25" ht="15">
      <c r="C3" s="13"/>
      <c r="D3" s="13"/>
      <c r="E3" s="13"/>
      <c r="F3" s="13"/>
      <c r="G3" s="13"/>
      <c r="H3" s="13"/>
      <c r="I3" s="13"/>
      <c r="J3" s="13"/>
      <c r="K3" s="13"/>
      <c r="L3" s="13"/>
      <c r="M3" s="13"/>
      <c r="N3" s="13"/>
      <c r="O3" s="13"/>
      <c r="P3" s="13"/>
      <c r="Q3" s="13"/>
      <c r="R3" s="13"/>
      <c r="S3" s="13"/>
      <c r="T3" s="13"/>
      <c r="U3" s="13"/>
      <c r="V3" s="13"/>
      <c r="W3" s="13"/>
      <c r="X3" s="13"/>
      <c r="Y3" s="13"/>
    </row>
    <row r="4" spans="3:25" ht="15">
      <c r="C4" s="13"/>
      <c r="D4" s="13"/>
      <c r="E4" s="13"/>
      <c r="F4" s="13"/>
      <c r="G4" s="13"/>
      <c r="H4" s="13"/>
      <c r="I4" s="13"/>
      <c r="J4" s="13"/>
      <c r="K4" s="13"/>
      <c r="L4" s="13"/>
      <c r="M4" s="13"/>
      <c r="N4" s="13"/>
      <c r="O4" s="13"/>
      <c r="P4" s="13"/>
      <c r="Q4" s="13"/>
      <c r="R4" s="13"/>
      <c r="S4" s="13"/>
      <c r="T4" s="13"/>
      <c r="U4" s="13"/>
      <c r="V4" s="13"/>
      <c r="W4" s="13"/>
      <c r="X4" s="13"/>
      <c r="Y4" s="13"/>
    </row>
    <row r="5" spans="3:25" ht="15.75">
      <c r="C5" s="1" t="s">
        <v>202</v>
      </c>
      <c r="D5" s="13"/>
      <c r="E5" s="13"/>
      <c r="F5" s="13"/>
      <c r="G5" s="13"/>
      <c r="I5" s="13"/>
      <c r="J5" s="13"/>
      <c r="K5" s="13"/>
      <c r="L5" s="13"/>
      <c r="M5" s="13"/>
      <c r="N5" s="13"/>
      <c r="O5" s="13"/>
      <c r="P5" s="13"/>
      <c r="Q5" s="13"/>
      <c r="R5" s="13"/>
      <c r="S5" s="13"/>
      <c r="T5" s="13"/>
      <c r="U5" s="13"/>
      <c r="V5" s="13"/>
      <c r="W5" s="13"/>
      <c r="X5" s="13"/>
      <c r="Y5" s="13"/>
    </row>
    <row r="6" spans="3:25" ht="15.75">
      <c r="C6" s="13"/>
      <c r="D6" s="1" t="s">
        <v>19</v>
      </c>
      <c r="E6" s="13"/>
      <c r="F6" s="13"/>
      <c r="G6" s="13"/>
      <c r="I6" s="13"/>
      <c r="J6" s="13"/>
      <c r="K6" s="13"/>
      <c r="L6" s="13"/>
      <c r="M6" s="13"/>
      <c r="N6" s="13"/>
      <c r="O6" s="13"/>
      <c r="P6" s="13"/>
      <c r="Q6" s="13"/>
      <c r="R6" s="13"/>
      <c r="S6" s="13"/>
      <c r="T6" s="13"/>
      <c r="U6" s="13"/>
      <c r="V6" s="13"/>
      <c r="W6" s="13"/>
      <c r="X6" s="13"/>
      <c r="Y6" s="13"/>
    </row>
    <row r="7" spans="3:25" ht="15.75">
      <c r="C7" s="1" t="s">
        <v>4</v>
      </c>
      <c r="D7" s="13"/>
      <c r="E7" s="13"/>
      <c r="F7" s="13"/>
      <c r="G7" s="13"/>
      <c r="I7" s="13"/>
      <c r="J7" s="13"/>
      <c r="K7" s="13"/>
      <c r="L7" s="13"/>
      <c r="M7" s="13"/>
      <c r="N7" s="13"/>
      <c r="O7" s="13"/>
      <c r="P7" s="13"/>
      <c r="Q7" s="13"/>
      <c r="R7" s="13"/>
      <c r="S7" s="13"/>
      <c r="T7" s="13"/>
      <c r="U7" s="13"/>
      <c r="V7" s="13"/>
      <c r="W7" s="13"/>
      <c r="X7" s="13"/>
      <c r="Y7" s="13"/>
    </row>
    <row r="8" spans="3:25" ht="15.75">
      <c r="C8" s="13"/>
      <c r="D8" s="1" t="s">
        <v>20</v>
      </c>
      <c r="E8" s="13"/>
      <c r="F8" s="13"/>
      <c r="G8" s="13"/>
      <c r="I8" s="13"/>
      <c r="J8" s="13"/>
      <c r="K8" s="13"/>
      <c r="L8" s="13"/>
      <c r="M8" s="13"/>
      <c r="N8" s="13"/>
      <c r="O8" s="13"/>
      <c r="P8" s="13"/>
      <c r="Q8" s="13"/>
      <c r="R8" s="13"/>
      <c r="S8" s="13"/>
      <c r="T8" s="13"/>
      <c r="U8" s="13"/>
      <c r="V8" s="13"/>
      <c r="W8" s="13"/>
      <c r="X8" s="13"/>
      <c r="Y8" s="13"/>
    </row>
    <row r="9" spans="3:25" ht="15.75">
      <c r="C9" s="2" t="s">
        <v>7</v>
      </c>
      <c r="D9" s="13"/>
      <c r="E9" s="2" t="s">
        <v>21</v>
      </c>
      <c r="F9" s="13"/>
      <c r="G9" s="13"/>
      <c r="I9" s="13"/>
      <c r="J9" s="13"/>
      <c r="K9" s="13"/>
      <c r="L9" s="13"/>
      <c r="M9" s="13"/>
      <c r="N9" s="13"/>
      <c r="O9" s="13"/>
      <c r="P9" s="13"/>
      <c r="Q9" s="13"/>
      <c r="R9" s="13"/>
      <c r="S9" s="13"/>
      <c r="T9" s="13"/>
      <c r="U9" s="13"/>
      <c r="V9" s="13"/>
      <c r="W9" s="13"/>
      <c r="X9" s="13"/>
      <c r="Y9" s="13"/>
    </row>
    <row r="10" spans="3:25" ht="15">
      <c r="C10" s="13"/>
      <c r="D10" s="13"/>
      <c r="F10" s="13"/>
      <c r="G10" s="13"/>
      <c r="I10" s="13"/>
      <c r="J10" s="13"/>
      <c r="K10" s="13"/>
      <c r="L10" s="13"/>
      <c r="M10" s="13"/>
      <c r="N10" s="13"/>
      <c r="O10" s="13"/>
      <c r="P10" s="13"/>
      <c r="Q10" s="13"/>
      <c r="R10" s="13"/>
      <c r="S10" s="13"/>
      <c r="T10" s="13"/>
      <c r="U10" s="13"/>
      <c r="V10" s="13"/>
      <c r="W10" s="13"/>
      <c r="X10" s="13"/>
      <c r="Y10" s="13"/>
    </row>
    <row r="11" spans="3:25" ht="15">
      <c r="C11" s="13"/>
      <c r="D11" s="13"/>
      <c r="E11" s="13"/>
      <c r="F11" s="13"/>
      <c r="G11" s="13"/>
      <c r="H11" s="13"/>
      <c r="I11" s="13"/>
      <c r="J11" s="13"/>
      <c r="K11" s="13"/>
      <c r="L11" s="13"/>
      <c r="M11" s="13"/>
      <c r="N11" s="13"/>
      <c r="O11" s="13"/>
      <c r="P11" s="13"/>
      <c r="Q11" s="13"/>
      <c r="R11" s="13"/>
      <c r="S11" s="13"/>
      <c r="T11" s="13"/>
      <c r="U11" s="13"/>
      <c r="V11" s="13"/>
      <c r="W11" s="13"/>
      <c r="X11" s="13"/>
      <c r="Y11" s="13"/>
    </row>
    <row r="12" spans="3:25" ht="15">
      <c r="C12" s="13"/>
      <c r="D12" s="13"/>
      <c r="E12" s="13"/>
      <c r="F12" s="13"/>
      <c r="G12" s="13"/>
      <c r="H12" s="13"/>
      <c r="I12" s="13"/>
      <c r="J12" s="13"/>
      <c r="K12" s="13"/>
      <c r="L12" s="13"/>
      <c r="M12" s="13"/>
      <c r="N12" s="13"/>
      <c r="O12" s="13"/>
      <c r="P12" s="13"/>
      <c r="Q12" s="13"/>
      <c r="R12" s="13"/>
      <c r="S12" s="13"/>
      <c r="T12" s="13"/>
      <c r="U12" s="13"/>
      <c r="V12" s="13"/>
      <c r="W12" s="13"/>
      <c r="X12" s="13"/>
      <c r="Y12" s="13"/>
    </row>
    <row r="13" spans="2:25" ht="15.75">
      <c r="B13" s="91"/>
      <c r="C13" s="13"/>
      <c r="D13" s="13"/>
      <c r="E13" s="13"/>
      <c r="F13" s="13"/>
      <c r="G13" s="13"/>
      <c r="H13" s="13"/>
      <c r="I13" s="13"/>
      <c r="J13" s="13"/>
      <c r="K13" s="13"/>
      <c r="L13" s="13"/>
      <c r="M13" s="13"/>
      <c r="N13" s="13"/>
      <c r="O13" s="13"/>
      <c r="P13" s="13"/>
      <c r="Q13" s="13"/>
      <c r="R13" s="13"/>
      <c r="S13" s="13"/>
      <c r="T13" s="13"/>
      <c r="U13" s="13"/>
      <c r="V13" s="13"/>
      <c r="W13" s="13"/>
      <c r="X13" s="13"/>
      <c r="Y13" s="13"/>
    </row>
    <row r="14" spans="3:25" ht="15">
      <c r="C14" s="13"/>
      <c r="D14" s="13"/>
      <c r="E14" s="13"/>
      <c r="F14" s="13"/>
      <c r="G14" s="13"/>
      <c r="H14" s="13"/>
      <c r="I14" s="13"/>
      <c r="J14" s="13"/>
      <c r="K14" s="13"/>
      <c r="L14" s="13"/>
      <c r="M14" s="13"/>
      <c r="N14" s="13"/>
      <c r="O14" s="13"/>
      <c r="P14" s="13"/>
      <c r="Q14" s="13"/>
      <c r="R14" s="13"/>
      <c r="S14" s="13"/>
      <c r="T14" s="13"/>
      <c r="U14" s="13"/>
      <c r="V14" s="13"/>
      <c r="W14" s="13"/>
      <c r="X14" s="13"/>
      <c r="Y14" s="13"/>
    </row>
    <row r="15" spans="3:25" ht="15">
      <c r="C15" s="13"/>
      <c r="D15" s="13"/>
      <c r="E15" s="13"/>
      <c r="F15" s="13"/>
      <c r="G15" s="13"/>
      <c r="H15" s="13"/>
      <c r="I15" s="13"/>
      <c r="J15" s="13"/>
      <c r="K15" s="13"/>
      <c r="L15" s="13"/>
      <c r="M15" s="13"/>
      <c r="N15" s="13"/>
      <c r="O15" s="13"/>
      <c r="P15" s="13"/>
      <c r="Q15" s="13"/>
      <c r="R15" s="13"/>
      <c r="S15" s="13"/>
      <c r="T15" s="13"/>
      <c r="U15" s="13"/>
      <c r="V15" s="13"/>
      <c r="W15" s="13"/>
      <c r="X15" s="13"/>
      <c r="Y15" s="13"/>
    </row>
    <row r="16" spans="3:25" ht="15">
      <c r="C16" s="13"/>
      <c r="D16" s="13"/>
      <c r="E16" s="13"/>
      <c r="F16" s="13"/>
      <c r="G16" s="13"/>
      <c r="H16" s="13"/>
      <c r="I16" s="13"/>
      <c r="J16" s="13"/>
      <c r="K16" s="13"/>
      <c r="L16" s="13"/>
      <c r="M16" s="13"/>
      <c r="N16" s="13"/>
      <c r="O16" s="13"/>
      <c r="P16" s="13"/>
      <c r="Q16" s="13"/>
      <c r="R16" s="13"/>
      <c r="S16" s="13"/>
      <c r="T16" s="13"/>
      <c r="U16" s="13"/>
      <c r="V16" s="13"/>
      <c r="W16" s="13"/>
      <c r="X16" s="13"/>
      <c r="Y16" s="13"/>
    </row>
    <row r="17" spans="3:25" ht="15">
      <c r="C17" s="13"/>
      <c r="D17" s="13"/>
      <c r="E17" s="13"/>
      <c r="F17" s="13"/>
      <c r="G17" s="13"/>
      <c r="H17" s="13"/>
      <c r="I17" s="13"/>
      <c r="J17" s="13"/>
      <c r="K17" s="13"/>
      <c r="L17" s="13"/>
      <c r="M17" s="13"/>
      <c r="N17" s="13"/>
      <c r="O17" s="13"/>
      <c r="P17" s="13"/>
      <c r="Q17" s="13"/>
      <c r="R17" s="13"/>
      <c r="S17" s="13"/>
      <c r="T17" s="13"/>
      <c r="U17" s="13"/>
      <c r="V17" s="13"/>
      <c r="W17" s="13"/>
      <c r="X17" s="13"/>
      <c r="Y17" s="13"/>
    </row>
    <row r="18" spans="3:25" ht="15">
      <c r="C18" s="13"/>
      <c r="D18" s="13"/>
      <c r="E18" s="13"/>
      <c r="F18" s="13"/>
      <c r="G18" s="13"/>
      <c r="H18" s="13"/>
      <c r="I18" s="13"/>
      <c r="J18" s="13"/>
      <c r="K18" s="13"/>
      <c r="L18" s="13"/>
      <c r="M18" s="13"/>
      <c r="N18" s="13"/>
      <c r="O18" s="13"/>
      <c r="P18" s="13"/>
      <c r="Q18" s="13"/>
      <c r="R18" s="13"/>
      <c r="S18" s="13"/>
      <c r="T18" s="13"/>
      <c r="U18" s="13"/>
      <c r="V18" s="13"/>
      <c r="W18" s="13"/>
      <c r="X18" s="13"/>
      <c r="Y18" s="13"/>
    </row>
    <row r="19" spans="3:25" ht="15">
      <c r="C19" s="13"/>
      <c r="D19" s="13"/>
      <c r="E19" s="13"/>
      <c r="F19" s="13"/>
      <c r="G19" s="13"/>
      <c r="H19" s="13"/>
      <c r="I19" s="13"/>
      <c r="J19" s="13"/>
      <c r="K19" s="13"/>
      <c r="L19" s="13"/>
      <c r="M19" s="13"/>
      <c r="N19" s="13"/>
      <c r="O19" s="13"/>
      <c r="P19" s="13"/>
      <c r="Q19" s="13"/>
      <c r="R19" s="13"/>
      <c r="S19" s="13"/>
      <c r="T19" s="13"/>
      <c r="U19" s="13"/>
      <c r="V19" s="13"/>
      <c r="W19" s="13"/>
      <c r="X19" s="13"/>
      <c r="Y19" s="13"/>
    </row>
    <row r="20" spans="3:25" ht="15.75" thickBot="1">
      <c r="C20" s="13"/>
      <c r="D20" s="13"/>
      <c r="E20" s="13"/>
      <c r="F20" s="13"/>
      <c r="G20" s="13"/>
      <c r="H20" s="13"/>
      <c r="I20" s="13"/>
      <c r="J20" s="13"/>
      <c r="K20" s="13"/>
      <c r="L20" s="13"/>
      <c r="M20" s="13"/>
      <c r="N20" s="13"/>
      <c r="O20" s="13"/>
      <c r="P20" s="13"/>
      <c r="Q20" s="13"/>
      <c r="R20" s="13"/>
      <c r="S20" s="13"/>
      <c r="T20" s="13"/>
      <c r="U20" s="13"/>
      <c r="V20" s="13"/>
      <c r="W20" s="13"/>
      <c r="X20" s="13"/>
      <c r="Y20" s="13"/>
    </row>
    <row r="21" spans="3:25" ht="15" customHeight="1">
      <c r="C21" s="375" t="s">
        <v>310</v>
      </c>
      <c r="D21" s="376"/>
      <c r="E21" s="376"/>
      <c r="F21" s="376"/>
      <c r="G21" s="376"/>
      <c r="H21" s="377"/>
      <c r="I21" s="14"/>
      <c r="J21" s="14"/>
      <c r="K21" s="14"/>
      <c r="L21" s="15"/>
      <c r="M21" s="15"/>
      <c r="N21" s="15"/>
      <c r="O21" s="15"/>
      <c r="P21" s="15"/>
      <c r="Q21" s="13"/>
      <c r="R21" s="13"/>
      <c r="S21" s="13"/>
      <c r="T21" s="13"/>
      <c r="U21" s="13"/>
      <c r="V21" s="13"/>
      <c r="W21" s="13"/>
      <c r="X21" s="13"/>
      <c r="Y21" s="13"/>
    </row>
    <row r="22" spans="3:25" ht="15" customHeight="1">
      <c r="C22" s="378"/>
      <c r="D22" s="379"/>
      <c r="E22" s="379"/>
      <c r="F22" s="379"/>
      <c r="G22" s="379"/>
      <c r="H22" s="380"/>
      <c r="I22" s="14"/>
      <c r="J22" s="14"/>
      <c r="K22" s="14"/>
      <c r="L22" s="15"/>
      <c r="M22" s="15"/>
      <c r="N22" s="15"/>
      <c r="O22" s="15"/>
      <c r="P22" s="15"/>
      <c r="Q22" s="13"/>
      <c r="R22" s="13"/>
      <c r="S22" s="13"/>
      <c r="T22" s="13"/>
      <c r="U22" s="13"/>
      <c r="V22" s="13"/>
      <c r="W22" s="13"/>
      <c r="X22" s="13"/>
      <c r="Y22" s="13"/>
    </row>
    <row r="23" spans="3:25" ht="15" customHeight="1">
      <c r="C23" s="378"/>
      <c r="D23" s="379"/>
      <c r="E23" s="379"/>
      <c r="F23" s="379"/>
      <c r="G23" s="379"/>
      <c r="H23" s="380"/>
      <c r="I23" s="14"/>
      <c r="J23" s="14"/>
      <c r="K23" s="14"/>
      <c r="L23" s="15"/>
      <c r="M23" s="15"/>
      <c r="N23" s="15"/>
      <c r="O23" s="15"/>
      <c r="P23" s="15"/>
      <c r="Q23" s="13"/>
      <c r="R23" s="13"/>
      <c r="S23" s="13"/>
      <c r="T23" s="13"/>
      <c r="U23" s="13"/>
      <c r="V23" s="13"/>
      <c r="W23" s="13"/>
      <c r="X23" s="13"/>
      <c r="Y23" s="13"/>
    </row>
    <row r="24" spans="3:25" ht="15" customHeight="1" thickBot="1">
      <c r="C24" s="381"/>
      <c r="D24" s="382"/>
      <c r="E24" s="382"/>
      <c r="F24" s="382"/>
      <c r="G24" s="382"/>
      <c r="H24" s="383"/>
      <c r="I24" s="14"/>
      <c r="J24" s="14"/>
      <c r="K24" s="14"/>
      <c r="L24" s="15"/>
      <c r="M24" s="15"/>
      <c r="N24" s="15"/>
      <c r="O24" s="15"/>
      <c r="P24" s="15"/>
      <c r="Q24" s="13"/>
      <c r="R24" s="13"/>
      <c r="S24" s="13"/>
      <c r="T24" s="13"/>
      <c r="U24" s="13"/>
      <c r="V24" s="13"/>
      <c r="W24" s="13"/>
      <c r="X24" s="13"/>
      <c r="Y24" s="13"/>
    </row>
    <row r="25" spans="3:25" ht="15">
      <c r="C25" s="13"/>
      <c r="D25" s="13"/>
      <c r="E25" s="13"/>
      <c r="F25" s="13"/>
      <c r="G25" s="13"/>
      <c r="H25" s="13"/>
      <c r="I25" s="13"/>
      <c r="J25" s="13"/>
      <c r="K25" s="13"/>
      <c r="L25" s="13"/>
      <c r="M25" s="13"/>
      <c r="N25" s="13"/>
      <c r="O25" s="13"/>
      <c r="P25" s="13"/>
      <c r="Q25" s="13"/>
      <c r="R25" s="13"/>
      <c r="S25" s="13"/>
      <c r="T25" s="13"/>
      <c r="U25" s="13"/>
      <c r="V25" s="13"/>
      <c r="W25" s="13"/>
      <c r="X25" s="13"/>
      <c r="Y25" s="13"/>
    </row>
    <row r="26" spans="3:25" ht="15">
      <c r="C26" s="13"/>
      <c r="D26" s="13"/>
      <c r="E26" s="13"/>
      <c r="F26" s="13"/>
      <c r="G26" s="13"/>
      <c r="H26" s="13"/>
      <c r="I26" s="13"/>
      <c r="J26" s="13"/>
      <c r="K26" s="13"/>
      <c r="L26" s="13"/>
      <c r="M26" s="13"/>
      <c r="N26" s="13"/>
      <c r="O26" s="13"/>
      <c r="P26" s="13"/>
      <c r="Q26" s="13"/>
      <c r="R26" s="13"/>
      <c r="S26" s="13"/>
      <c r="T26" s="13"/>
      <c r="U26" s="13"/>
      <c r="V26" s="13"/>
      <c r="W26" s="13"/>
      <c r="X26" s="13"/>
      <c r="Y26" s="13"/>
    </row>
    <row r="27" spans="3:24" ht="15" customHeight="1">
      <c r="C27" s="13"/>
      <c r="D27" s="13"/>
      <c r="E27" s="13"/>
      <c r="F27" s="13"/>
      <c r="G27" s="13"/>
      <c r="H27" s="16"/>
      <c r="I27" s="16"/>
      <c r="J27" s="16"/>
      <c r="K27" s="16"/>
      <c r="L27" s="16"/>
      <c r="M27" s="16"/>
      <c r="N27" s="16"/>
      <c r="O27" s="16"/>
      <c r="P27" s="16"/>
      <c r="Q27" s="16"/>
      <c r="R27" s="16"/>
      <c r="S27" s="16"/>
      <c r="T27" s="13"/>
      <c r="U27" s="13"/>
      <c r="V27" s="13"/>
      <c r="W27" s="13"/>
      <c r="X27" s="13"/>
    </row>
    <row r="28" spans="3:24" ht="15" customHeight="1">
      <c r="C28" s="13"/>
      <c r="D28" s="371" t="s">
        <v>28</v>
      </c>
      <c r="E28" s="371"/>
      <c r="F28" s="371"/>
      <c r="G28" s="371"/>
      <c r="H28" s="16"/>
      <c r="I28" s="16"/>
      <c r="J28" s="16"/>
      <c r="K28" s="16"/>
      <c r="L28" s="16"/>
      <c r="M28" s="16"/>
      <c r="N28" s="16"/>
      <c r="O28" s="16"/>
      <c r="P28" s="16"/>
      <c r="Q28" s="16"/>
      <c r="R28" s="16"/>
      <c r="S28" s="16"/>
      <c r="T28" s="13"/>
      <c r="U28" s="13"/>
      <c r="V28" s="13"/>
      <c r="W28" s="13"/>
      <c r="X28" s="13"/>
    </row>
    <row r="29" spans="3:24" ht="15" customHeight="1">
      <c r="C29" s="13"/>
      <c r="D29" s="371"/>
      <c r="E29" s="371"/>
      <c r="F29" s="371"/>
      <c r="G29" s="371"/>
      <c r="H29" s="16"/>
      <c r="I29" s="16"/>
      <c r="J29" s="16"/>
      <c r="K29" s="16"/>
      <c r="L29" s="16"/>
      <c r="M29" s="16"/>
      <c r="N29" s="16"/>
      <c r="O29" s="16"/>
      <c r="P29" s="16"/>
      <c r="Q29" s="16"/>
      <c r="R29" s="16"/>
      <c r="S29" s="16"/>
      <c r="T29" s="13"/>
      <c r="U29" s="13"/>
      <c r="V29" s="13"/>
      <c r="W29" s="13"/>
      <c r="X29" s="13"/>
    </row>
    <row r="30" spans="3:24" ht="15" customHeight="1">
      <c r="C30" s="13"/>
      <c r="D30" s="371"/>
      <c r="E30" s="371"/>
      <c r="F30" s="371"/>
      <c r="G30" s="371"/>
      <c r="H30" s="16"/>
      <c r="I30" s="16"/>
      <c r="J30" s="16"/>
      <c r="K30" s="16"/>
      <c r="L30" s="16"/>
      <c r="M30" s="16"/>
      <c r="N30" s="16"/>
      <c r="O30" s="16"/>
      <c r="P30" s="16"/>
      <c r="Q30" s="16"/>
      <c r="R30" s="16"/>
      <c r="S30" s="16"/>
      <c r="T30" s="13"/>
      <c r="U30" s="13"/>
      <c r="V30" s="13"/>
      <c r="W30" s="13"/>
      <c r="X30" s="13"/>
    </row>
    <row r="31" spans="3:24" ht="15" customHeight="1">
      <c r="C31" s="13"/>
      <c r="D31" s="13"/>
      <c r="E31" s="13"/>
      <c r="F31" s="13"/>
      <c r="G31" s="17"/>
      <c r="H31" s="16"/>
      <c r="I31" s="16"/>
      <c r="J31" s="16"/>
      <c r="K31" s="16"/>
      <c r="L31" s="16"/>
      <c r="M31" s="16"/>
      <c r="N31" s="16"/>
      <c r="O31" s="16"/>
      <c r="P31" s="16"/>
      <c r="Q31" s="16"/>
      <c r="R31" s="16"/>
      <c r="S31" s="16"/>
      <c r="T31" s="13"/>
      <c r="U31" s="13"/>
      <c r="V31" s="13"/>
      <c r="W31" s="13"/>
      <c r="X31" s="13"/>
    </row>
    <row r="32" spans="3:25" ht="15" customHeight="1">
      <c r="C32" s="13"/>
      <c r="D32" s="13"/>
      <c r="E32" s="13"/>
      <c r="F32" s="13"/>
      <c r="G32" s="13"/>
      <c r="H32" s="13"/>
      <c r="I32" s="16"/>
      <c r="J32" s="16"/>
      <c r="K32" s="16"/>
      <c r="L32" s="16"/>
      <c r="M32" s="16"/>
      <c r="N32" s="16"/>
      <c r="O32" s="16"/>
      <c r="P32" s="16"/>
      <c r="Q32" s="16"/>
      <c r="R32" s="16"/>
      <c r="S32" s="16"/>
      <c r="T32" s="16"/>
      <c r="U32" s="13"/>
      <c r="V32" s="13"/>
      <c r="W32" s="13"/>
      <c r="X32" s="13"/>
      <c r="Y32" s="13"/>
    </row>
    <row r="33" spans="3:25" ht="15" customHeight="1">
      <c r="C33" s="18"/>
      <c r="D33" s="18"/>
      <c r="E33" s="18"/>
      <c r="F33" s="18"/>
      <c r="G33" s="18"/>
      <c r="H33" s="18"/>
      <c r="I33" s="12"/>
      <c r="J33" s="12"/>
      <c r="K33" s="12"/>
      <c r="L33" s="12"/>
      <c r="M33" s="12"/>
      <c r="N33" s="12"/>
      <c r="O33" s="12"/>
      <c r="P33" s="12"/>
      <c r="Q33" s="12"/>
      <c r="R33" s="12"/>
      <c r="S33" s="12"/>
      <c r="T33" s="12"/>
      <c r="U33" s="12"/>
      <c r="V33" s="12"/>
      <c r="W33" s="12"/>
      <c r="X33" s="12"/>
      <c r="Y33" s="12"/>
    </row>
    <row r="34" spans="3:25" ht="15" customHeight="1">
      <c r="C34" s="18"/>
      <c r="D34" s="18"/>
      <c r="E34" s="18"/>
      <c r="F34" s="18"/>
      <c r="G34" s="18"/>
      <c r="H34" s="18"/>
      <c r="I34" s="13"/>
      <c r="J34" s="13"/>
      <c r="K34" s="13"/>
      <c r="L34" s="13"/>
      <c r="M34" s="13"/>
      <c r="N34" s="13"/>
      <c r="O34" s="13"/>
      <c r="P34" s="13"/>
      <c r="Q34" s="13"/>
      <c r="R34" s="13"/>
      <c r="S34" s="13"/>
      <c r="T34" s="13"/>
      <c r="U34" s="13"/>
      <c r="V34" s="13"/>
      <c r="W34" s="13"/>
      <c r="X34" s="13"/>
      <c r="Y34" s="13"/>
    </row>
    <row r="35" spans="3:25" ht="15">
      <c r="C35" s="13"/>
      <c r="D35" s="13"/>
      <c r="E35" s="13"/>
      <c r="F35" s="13"/>
      <c r="G35" s="13"/>
      <c r="H35" s="13"/>
      <c r="I35" s="13"/>
      <c r="J35" s="13"/>
      <c r="K35" s="13"/>
      <c r="L35" s="13"/>
      <c r="M35" s="13"/>
      <c r="N35" s="13"/>
      <c r="O35" s="13"/>
      <c r="P35" s="13"/>
      <c r="Q35" s="13"/>
      <c r="R35" s="13"/>
      <c r="S35" s="13"/>
      <c r="T35" s="13"/>
      <c r="U35" s="13"/>
      <c r="V35" s="13"/>
      <c r="W35" s="13"/>
      <c r="X35" s="13"/>
      <c r="Y35" s="13"/>
    </row>
    <row r="36" spans="3:25" ht="15">
      <c r="C36" s="13"/>
      <c r="D36" s="13"/>
      <c r="E36" s="13"/>
      <c r="F36" s="13"/>
      <c r="G36" s="13"/>
      <c r="H36" s="13"/>
      <c r="I36" s="13"/>
      <c r="J36" s="13"/>
      <c r="K36" s="13"/>
      <c r="L36" s="13"/>
      <c r="M36" s="13"/>
      <c r="N36" s="13"/>
      <c r="O36" s="13"/>
      <c r="P36" s="13"/>
      <c r="Q36" s="13"/>
      <c r="R36" s="13"/>
      <c r="S36" s="13"/>
      <c r="T36" s="13"/>
      <c r="U36" s="13"/>
      <c r="V36" s="13"/>
      <c r="W36" s="13"/>
      <c r="X36" s="13"/>
      <c r="Y36" s="13"/>
    </row>
    <row r="37" spans="3:25" ht="15">
      <c r="C37" s="13"/>
      <c r="D37" s="13"/>
      <c r="E37" s="13"/>
      <c r="F37" s="13"/>
      <c r="G37" s="13"/>
      <c r="H37" s="13"/>
      <c r="I37" s="13"/>
      <c r="J37" s="13"/>
      <c r="K37" s="13"/>
      <c r="L37" s="13"/>
      <c r="M37" s="13"/>
      <c r="N37" s="13"/>
      <c r="O37" s="13"/>
      <c r="P37" s="13"/>
      <c r="Q37" s="13"/>
      <c r="R37" s="13"/>
      <c r="S37" s="13"/>
      <c r="T37" s="13"/>
      <c r="U37" s="13"/>
      <c r="V37" s="13"/>
      <c r="W37" s="13"/>
      <c r="X37" s="13"/>
      <c r="Y37" s="13"/>
    </row>
    <row r="38" spans="3:25" ht="15">
      <c r="C38" s="372"/>
      <c r="D38" s="372"/>
      <c r="E38" s="372"/>
      <c r="F38" s="373"/>
      <c r="G38" s="374"/>
      <c r="H38" s="374"/>
      <c r="I38" s="13"/>
      <c r="J38" s="13"/>
      <c r="K38" s="13"/>
      <c r="L38" s="13"/>
      <c r="M38" s="13"/>
      <c r="N38" s="13"/>
      <c r="O38" s="13"/>
      <c r="P38" s="13"/>
      <c r="Q38" s="13"/>
      <c r="R38" s="13"/>
      <c r="S38" s="13"/>
      <c r="T38" s="13"/>
      <c r="U38" s="13"/>
      <c r="V38" s="13"/>
      <c r="W38" s="13"/>
      <c r="X38" s="13"/>
      <c r="Y38" s="13"/>
    </row>
    <row r="39" spans="3:25" ht="15">
      <c r="C39" s="372"/>
      <c r="D39" s="372"/>
      <c r="E39" s="372"/>
      <c r="F39" s="374"/>
      <c r="G39" s="374"/>
      <c r="H39" s="374"/>
      <c r="I39" s="13"/>
      <c r="J39" s="13"/>
      <c r="K39" s="13"/>
      <c r="L39" s="13"/>
      <c r="M39" s="13"/>
      <c r="N39" s="13"/>
      <c r="O39" s="13"/>
      <c r="P39" s="13"/>
      <c r="Q39" s="13"/>
      <c r="R39" s="13"/>
      <c r="S39" s="13"/>
      <c r="T39" s="13"/>
      <c r="U39" s="13"/>
      <c r="V39" s="13"/>
      <c r="W39" s="13"/>
      <c r="X39" s="13"/>
      <c r="Y39" s="13"/>
    </row>
    <row r="40" spans="3:25" ht="15">
      <c r="C40" s="13"/>
      <c r="D40" s="13"/>
      <c r="E40" s="13"/>
      <c r="F40" s="13"/>
      <c r="G40" s="13"/>
      <c r="H40" s="13"/>
      <c r="I40" s="13"/>
      <c r="J40" s="13"/>
      <c r="K40" s="13"/>
      <c r="L40" s="13"/>
      <c r="M40" s="13"/>
      <c r="N40" s="13"/>
      <c r="O40" s="13"/>
      <c r="P40" s="13"/>
      <c r="Q40" s="13"/>
      <c r="R40" s="13"/>
      <c r="S40" s="13"/>
      <c r="T40" s="13"/>
      <c r="U40" s="13"/>
      <c r="V40" s="13"/>
      <c r="W40" s="13"/>
      <c r="X40" s="13"/>
      <c r="Y40" s="13"/>
    </row>
    <row r="41" spans="3:25" ht="15">
      <c r="C41" s="13"/>
      <c r="D41" s="13"/>
      <c r="E41" s="13"/>
      <c r="F41" s="13"/>
      <c r="G41" s="13"/>
      <c r="H41" s="13"/>
      <c r="I41" s="13"/>
      <c r="J41" s="13"/>
      <c r="K41" s="13"/>
      <c r="L41" s="13"/>
      <c r="M41" s="13"/>
      <c r="N41" s="13"/>
      <c r="O41" s="13"/>
      <c r="P41" s="13"/>
      <c r="Q41" s="13"/>
      <c r="R41" s="13"/>
      <c r="S41" s="13"/>
      <c r="T41" s="13"/>
      <c r="U41" s="13"/>
      <c r="V41" s="13"/>
      <c r="W41" s="13"/>
      <c r="X41" s="13"/>
      <c r="Y41" s="13"/>
    </row>
    <row r="42" spans="3:25" ht="15">
      <c r="C42" s="13"/>
      <c r="D42" s="13"/>
      <c r="E42" s="13"/>
      <c r="F42" s="13"/>
      <c r="G42" s="13"/>
      <c r="H42" s="13"/>
      <c r="I42" s="13"/>
      <c r="J42" s="13"/>
      <c r="K42" s="13"/>
      <c r="L42" s="13"/>
      <c r="M42" s="13"/>
      <c r="N42" s="13"/>
      <c r="O42" s="13"/>
      <c r="P42" s="13"/>
      <c r="Q42" s="13"/>
      <c r="R42" s="13"/>
      <c r="S42" s="13"/>
      <c r="T42" s="13"/>
      <c r="U42" s="13"/>
      <c r="V42" s="13"/>
      <c r="W42" s="13"/>
      <c r="X42" s="13"/>
      <c r="Y42" s="13"/>
    </row>
  </sheetData>
  <sheetProtection/>
  <mergeCells count="4">
    <mergeCell ref="D28:G30"/>
    <mergeCell ref="C38:E39"/>
    <mergeCell ref="F38:H39"/>
    <mergeCell ref="C21:H24"/>
  </mergeCells>
  <printOptions/>
  <pageMargins left="0.787401575" right="0.787401575" top="0.984251969" bottom="0.984251969"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U61"/>
  <sheetViews>
    <sheetView zoomScalePageLayoutView="0" workbookViewId="0" topLeftCell="F34">
      <selection activeCell="K44" sqref="K44"/>
    </sheetView>
  </sheetViews>
  <sheetFormatPr defaultColWidth="11.421875" defaultRowHeight="15"/>
  <cols>
    <col min="1" max="1" width="15.28125" style="253" customWidth="1"/>
    <col min="2" max="2" width="26.7109375" style="253" customWidth="1"/>
    <col min="3" max="3" width="33.421875" style="253" customWidth="1"/>
    <col min="4" max="4" width="15.8515625" style="253" customWidth="1"/>
    <col min="5" max="5" width="29.421875" style="253" customWidth="1"/>
    <col min="6" max="6" width="16.421875" style="253" customWidth="1"/>
    <col min="7" max="12" width="13.7109375" style="253" customWidth="1"/>
    <col min="13" max="13" width="45.28125" style="253" customWidth="1"/>
    <col min="14" max="16384" width="11.421875" style="253" customWidth="1"/>
  </cols>
  <sheetData>
    <row r="1" spans="2:7" ht="12.75">
      <c r="B1" s="252" t="s">
        <v>0</v>
      </c>
      <c r="C1" s="252"/>
      <c r="D1" s="252"/>
      <c r="E1" s="252"/>
      <c r="F1" s="252" t="s">
        <v>1</v>
      </c>
      <c r="G1" s="252"/>
    </row>
    <row r="2" spans="2:7" ht="12.75">
      <c r="B2" s="252" t="s">
        <v>2</v>
      </c>
      <c r="C2" s="252"/>
      <c r="D2" s="252"/>
      <c r="E2" s="252"/>
      <c r="F2" s="252" t="s">
        <v>3</v>
      </c>
      <c r="G2" s="252"/>
    </row>
    <row r="3" spans="2:7" ht="12.75">
      <c r="B3" s="252" t="s">
        <v>4</v>
      </c>
      <c r="C3" s="252"/>
      <c r="D3" s="252"/>
      <c r="E3" s="252"/>
      <c r="F3" s="252" t="s">
        <v>5</v>
      </c>
      <c r="G3" s="252"/>
    </row>
    <row r="4" spans="2:7" ht="12.75">
      <c r="B4" s="252" t="s">
        <v>6</v>
      </c>
      <c r="C4" s="252"/>
      <c r="D4" s="252"/>
      <c r="E4" s="252"/>
      <c r="F4" s="252"/>
      <c r="G4" s="252"/>
    </row>
    <row r="5" spans="2:7" ht="12.75">
      <c r="B5" s="254" t="s">
        <v>7</v>
      </c>
      <c r="C5" s="254"/>
      <c r="D5" s="254"/>
      <c r="E5" s="254"/>
      <c r="F5" s="254"/>
      <c r="G5" s="254"/>
    </row>
    <row r="6" spans="2:7" ht="12.75">
      <c r="B6" s="254" t="s">
        <v>8</v>
      </c>
      <c r="C6" s="254"/>
      <c r="D6" s="254"/>
      <c r="E6" s="254"/>
      <c r="F6" s="254"/>
      <c r="G6" s="254"/>
    </row>
    <row r="7" spans="2:7" ht="12.75">
      <c r="B7" s="255"/>
      <c r="C7" s="255"/>
      <c r="D7" s="255"/>
      <c r="E7" s="255"/>
      <c r="F7" s="255"/>
      <c r="G7" s="255"/>
    </row>
    <row r="8" spans="2:7" ht="12.75">
      <c r="B8" s="255"/>
      <c r="C8" s="255"/>
      <c r="D8" s="255"/>
      <c r="E8" s="255"/>
      <c r="F8" s="255"/>
      <c r="G8" s="255"/>
    </row>
    <row r="9" spans="2:7" ht="12.75">
      <c r="B9" s="255"/>
      <c r="C9" s="255"/>
      <c r="D9" s="255"/>
      <c r="E9" s="255"/>
      <c r="F9" s="255"/>
      <c r="G9" s="255"/>
    </row>
    <row r="10" spans="2:7" ht="12.75">
      <c r="B10" s="255"/>
      <c r="C10" s="255"/>
      <c r="D10" s="255"/>
      <c r="E10" s="255"/>
      <c r="F10" s="255"/>
      <c r="G10" s="255"/>
    </row>
    <row r="11" spans="2:7" ht="12.75">
      <c r="B11" s="255"/>
      <c r="C11" s="255"/>
      <c r="D11" s="255"/>
      <c r="E11" s="255"/>
      <c r="F11" s="255"/>
      <c r="G11" s="255"/>
    </row>
    <row r="12" spans="2:21" ht="12.75">
      <c r="B12" s="554" t="s">
        <v>311</v>
      </c>
      <c r="C12" s="555"/>
      <c r="D12" s="555"/>
      <c r="E12" s="555"/>
      <c r="F12" s="555"/>
      <c r="G12" s="555"/>
      <c r="H12" s="555"/>
      <c r="I12" s="555"/>
      <c r="J12" s="555"/>
      <c r="K12" s="555"/>
      <c r="L12" s="555"/>
      <c r="M12" s="555"/>
      <c r="N12" s="555"/>
      <c r="O12" s="555"/>
      <c r="P12" s="555"/>
      <c r="Q12" s="555"/>
      <c r="R12" s="555"/>
      <c r="S12" s="555"/>
      <c r="T12" s="555"/>
      <c r="U12" s="555"/>
    </row>
    <row r="13" ht="15.75">
      <c r="B13" s="351" t="s">
        <v>338</v>
      </c>
    </row>
    <row r="14" ht="13.5" thickBot="1"/>
    <row r="15" spans="2:13" ht="49.5" customHeight="1" thickBot="1" thickTop="1">
      <c r="B15" s="256" t="s">
        <v>272</v>
      </c>
      <c r="C15" s="256" t="s">
        <v>9</v>
      </c>
      <c r="D15" s="533" t="s">
        <v>235</v>
      </c>
      <c r="E15" s="533"/>
      <c r="F15" s="257" t="s">
        <v>137</v>
      </c>
      <c r="G15" s="258" t="s">
        <v>140</v>
      </c>
      <c r="H15" s="258" t="s">
        <v>194</v>
      </c>
      <c r="I15" s="258" t="s">
        <v>195</v>
      </c>
      <c r="J15" s="258" t="s">
        <v>230</v>
      </c>
      <c r="K15" s="258" t="s">
        <v>196</v>
      </c>
      <c r="L15" s="258" t="s">
        <v>231</v>
      </c>
      <c r="M15" s="258" t="s">
        <v>11</v>
      </c>
    </row>
    <row r="16" spans="2:13" ht="14.25" thickBot="1" thickTop="1">
      <c r="B16" s="534" t="s">
        <v>12</v>
      </c>
      <c r="C16" s="531" t="s">
        <v>236</v>
      </c>
      <c r="D16" s="531"/>
      <c r="E16" s="531"/>
      <c r="F16" s="259">
        <f aca="true" t="shared" si="0" ref="F16:F21">SUM(G16:Q16)</f>
        <v>4092</v>
      </c>
      <c r="G16" s="333">
        <v>377</v>
      </c>
      <c r="H16" s="333">
        <v>848</v>
      </c>
      <c r="I16" s="333">
        <v>745</v>
      </c>
      <c r="J16" s="333">
        <v>1192</v>
      </c>
      <c r="K16" s="333">
        <v>852</v>
      </c>
      <c r="L16" s="333">
        <v>78</v>
      </c>
      <c r="M16" s="334"/>
    </row>
    <row r="17" spans="2:13" ht="39.75" thickBot="1" thickTop="1">
      <c r="B17" s="534"/>
      <c r="C17" s="537"/>
      <c r="D17" s="536" t="s">
        <v>237</v>
      </c>
      <c r="E17" s="260" t="s">
        <v>238</v>
      </c>
      <c r="F17" s="261">
        <f t="shared" si="0"/>
        <v>0</v>
      </c>
      <c r="G17" s="333">
        <v>0</v>
      </c>
      <c r="H17" s="335">
        <v>0</v>
      </c>
      <c r="I17" s="336">
        <v>0</v>
      </c>
      <c r="J17" s="336">
        <v>0</v>
      </c>
      <c r="K17" s="335">
        <v>0</v>
      </c>
      <c r="L17" s="336">
        <v>0</v>
      </c>
      <c r="M17" s="337"/>
    </row>
    <row r="18" spans="2:13" ht="39.75" thickBot="1" thickTop="1">
      <c r="B18" s="534"/>
      <c r="C18" s="538"/>
      <c r="D18" s="536"/>
      <c r="E18" s="260" t="s">
        <v>239</v>
      </c>
      <c r="F18" s="261">
        <f t="shared" si="0"/>
        <v>3</v>
      </c>
      <c r="G18" s="333">
        <v>1</v>
      </c>
      <c r="H18" s="335">
        <v>1</v>
      </c>
      <c r="I18" s="336">
        <v>0</v>
      </c>
      <c r="J18" s="336">
        <v>0</v>
      </c>
      <c r="K18" s="336">
        <v>1</v>
      </c>
      <c r="L18" s="336">
        <v>0</v>
      </c>
      <c r="M18" s="338"/>
    </row>
    <row r="19" spans="2:13" ht="14.25" thickBot="1" thickTop="1">
      <c r="B19" s="534"/>
      <c r="C19" s="538"/>
      <c r="D19" s="536"/>
      <c r="E19" s="260" t="s">
        <v>240</v>
      </c>
      <c r="F19" s="261">
        <f t="shared" si="0"/>
        <v>4089</v>
      </c>
      <c r="G19" s="333">
        <v>376</v>
      </c>
      <c r="H19" s="335">
        <v>847</v>
      </c>
      <c r="I19" s="336">
        <v>745</v>
      </c>
      <c r="J19" s="336">
        <v>1192</v>
      </c>
      <c r="K19" s="336">
        <v>851</v>
      </c>
      <c r="L19" s="336">
        <v>78</v>
      </c>
      <c r="M19" s="339"/>
    </row>
    <row r="20" spans="2:13" ht="33" customHeight="1" thickBot="1" thickTop="1">
      <c r="B20" s="534"/>
      <c r="C20" s="531" t="s">
        <v>297</v>
      </c>
      <c r="D20" s="531"/>
      <c r="E20" s="531"/>
      <c r="F20" s="259">
        <f t="shared" si="0"/>
        <v>3</v>
      </c>
      <c r="G20" s="333">
        <v>1</v>
      </c>
      <c r="H20" s="335">
        <v>1</v>
      </c>
      <c r="I20" s="336">
        <v>0</v>
      </c>
      <c r="J20" s="336">
        <v>0</v>
      </c>
      <c r="K20" s="336">
        <v>1</v>
      </c>
      <c r="L20" s="336">
        <v>0</v>
      </c>
      <c r="M20" s="340"/>
    </row>
    <row r="21" spans="2:13" ht="42.75" customHeight="1" thickBot="1" thickTop="1">
      <c r="B21" s="534"/>
      <c r="C21" s="538"/>
      <c r="D21" s="536" t="s">
        <v>242</v>
      </c>
      <c r="E21" s="260" t="s">
        <v>243</v>
      </c>
      <c r="F21" s="259">
        <f t="shared" si="0"/>
        <v>3</v>
      </c>
      <c r="G21" s="333">
        <v>1</v>
      </c>
      <c r="H21" s="335">
        <v>1</v>
      </c>
      <c r="I21" s="336">
        <v>0</v>
      </c>
      <c r="J21" s="336">
        <v>0</v>
      </c>
      <c r="K21" s="336">
        <v>1</v>
      </c>
      <c r="L21" s="336">
        <v>0</v>
      </c>
      <c r="M21" s="340"/>
    </row>
    <row r="22" spans="2:13" ht="43.5" customHeight="1" thickBot="1" thickTop="1">
      <c r="B22" s="534"/>
      <c r="C22" s="538"/>
      <c r="D22" s="536"/>
      <c r="E22" s="260" t="s">
        <v>244</v>
      </c>
      <c r="F22" s="259">
        <f>SUM(G22:Q22)</f>
        <v>0</v>
      </c>
      <c r="G22" s="333">
        <v>0</v>
      </c>
      <c r="H22" s="335">
        <v>0</v>
      </c>
      <c r="I22" s="336">
        <v>0</v>
      </c>
      <c r="J22" s="336">
        <v>0</v>
      </c>
      <c r="K22" s="336">
        <v>0</v>
      </c>
      <c r="L22" s="336">
        <v>0</v>
      </c>
      <c r="M22" s="337"/>
    </row>
    <row r="23" spans="2:13" ht="36" customHeight="1" thickBot="1" thickTop="1">
      <c r="B23" s="535"/>
      <c r="C23" s="531" t="s">
        <v>298</v>
      </c>
      <c r="D23" s="531"/>
      <c r="E23" s="531"/>
      <c r="F23" s="259"/>
      <c r="G23" s="333">
        <v>0</v>
      </c>
      <c r="H23" s="335">
        <v>0</v>
      </c>
      <c r="I23" s="336">
        <v>0</v>
      </c>
      <c r="J23" s="336">
        <v>0</v>
      </c>
      <c r="K23" s="336">
        <v>0</v>
      </c>
      <c r="L23" s="336">
        <v>0</v>
      </c>
      <c r="M23" s="337" t="s">
        <v>381</v>
      </c>
    </row>
    <row r="24" spans="2:13" ht="37.5" customHeight="1" thickBot="1" thickTop="1">
      <c r="B24" s="539" t="s">
        <v>25</v>
      </c>
      <c r="C24" s="530" t="s">
        <v>246</v>
      </c>
      <c r="D24" s="531"/>
      <c r="E24" s="531"/>
      <c r="F24" s="259">
        <f>SUM(G24:Q24)</f>
        <v>427</v>
      </c>
      <c r="G24" s="333">
        <v>113</v>
      </c>
      <c r="H24" s="333">
        <v>110</v>
      </c>
      <c r="I24" s="333">
        <v>48</v>
      </c>
      <c r="J24" s="333">
        <v>22</v>
      </c>
      <c r="K24" s="333">
        <v>82</v>
      </c>
      <c r="L24" s="333">
        <v>52</v>
      </c>
      <c r="M24" s="337"/>
    </row>
    <row r="25" spans="2:13" ht="37.5" customHeight="1" thickBot="1" thickTop="1">
      <c r="B25" s="540"/>
      <c r="C25" s="262"/>
      <c r="D25" s="545" t="s">
        <v>247</v>
      </c>
      <c r="E25" s="260" t="s">
        <v>248</v>
      </c>
      <c r="F25" s="259">
        <f>SUM(G25:Q25)</f>
        <v>145</v>
      </c>
      <c r="G25" s="333">
        <v>36</v>
      </c>
      <c r="H25" s="333">
        <v>38</v>
      </c>
      <c r="I25" s="333">
        <v>18</v>
      </c>
      <c r="J25" s="333">
        <v>7</v>
      </c>
      <c r="K25" s="333">
        <v>31</v>
      </c>
      <c r="L25" s="333">
        <v>15</v>
      </c>
      <c r="M25" s="337"/>
    </row>
    <row r="26" spans="2:13" ht="18" customHeight="1" thickBot="1" thickTop="1">
      <c r="B26" s="540"/>
      <c r="C26" s="552"/>
      <c r="D26" s="546"/>
      <c r="E26" s="260" t="s">
        <v>249</v>
      </c>
      <c r="F26" s="259">
        <f>SUM(G26:Q26)</f>
        <v>260</v>
      </c>
      <c r="G26" s="333">
        <v>74</v>
      </c>
      <c r="H26" s="335">
        <v>65</v>
      </c>
      <c r="I26" s="336">
        <v>27</v>
      </c>
      <c r="J26" s="336">
        <v>15</v>
      </c>
      <c r="K26" s="336">
        <v>45</v>
      </c>
      <c r="L26" s="336">
        <v>34</v>
      </c>
      <c r="M26" s="337"/>
    </row>
    <row r="27" spans="2:13" ht="43.5" customHeight="1" thickBot="1" thickTop="1">
      <c r="B27" s="540"/>
      <c r="C27" s="552"/>
      <c r="D27" s="547"/>
      <c r="E27" s="260" t="s">
        <v>198</v>
      </c>
      <c r="F27" s="259">
        <f>+F26+F25</f>
        <v>405</v>
      </c>
      <c r="G27" s="333">
        <v>110</v>
      </c>
      <c r="H27" s="333">
        <v>103</v>
      </c>
      <c r="I27" s="333">
        <v>45</v>
      </c>
      <c r="J27" s="333">
        <v>22</v>
      </c>
      <c r="K27" s="333">
        <v>76</v>
      </c>
      <c r="L27" s="333">
        <v>49</v>
      </c>
      <c r="M27" s="337"/>
    </row>
    <row r="28" spans="2:13" ht="43.5" customHeight="1" thickBot="1" thickTop="1">
      <c r="B28" s="540"/>
      <c r="C28" s="263"/>
      <c r="D28" s="545" t="s">
        <v>323</v>
      </c>
      <c r="E28" s="260" t="s">
        <v>251</v>
      </c>
      <c r="F28" s="259">
        <f>SUM(G28:Q28)</f>
        <v>11</v>
      </c>
      <c r="G28" s="333">
        <v>1</v>
      </c>
      <c r="H28" s="335">
        <v>4</v>
      </c>
      <c r="I28" s="336">
        <v>2</v>
      </c>
      <c r="J28" s="336">
        <v>0</v>
      </c>
      <c r="K28" s="336">
        <v>3</v>
      </c>
      <c r="L28" s="336">
        <v>1</v>
      </c>
      <c r="M28" s="337"/>
    </row>
    <row r="29" spans="2:18" s="264" customFormat="1" ht="43.5" customHeight="1" thickBot="1" thickTop="1">
      <c r="B29" s="540"/>
      <c r="C29" s="265"/>
      <c r="D29" s="546"/>
      <c r="E29" s="260" t="s">
        <v>252</v>
      </c>
      <c r="F29" s="259">
        <f>SUM(G29:Q29)</f>
        <v>11</v>
      </c>
      <c r="G29" s="333">
        <v>2</v>
      </c>
      <c r="H29" s="335">
        <v>3</v>
      </c>
      <c r="I29" s="336">
        <v>1</v>
      </c>
      <c r="J29" s="336">
        <v>0</v>
      </c>
      <c r="K29" s="336">
        <v>3</v>
      </c>
      <c r="L29" s="336">
        <v>2</v>
      </c>
      <c r="M29" s="337"/>
      <c r="N29" s="253"/>
      <c r="O29" s="253"/>
      <c r="P29" s="253"/>
      <c r="Q29" s="253"/>
      <c r="R29" s="253"/>
    </row>
    <row r="30" spans="2:18" s="264" customFormat="1" ht="43.5" customHeight="1" thickBot="1" thickTop="1">
      <c r="B30" s="540"/>
      <c r="C30" s="265"/>
      <c r="D30" s="547"/>
      <c r="E30" s="260" t="s">
        <v>198</v>
      </c>
      <c r="F30" s="259">
        <f>+F29+F28</f>
        <v>22</v>
      </c>
      <c r="G30" s="333">
        <v>3</v>
      </c>
      <c r="H30" s="333">
        <v>7</v>
      </c>
      <c r="I30" s="333">
        <v>3</v>
      </c>
      <c r="J30" s="333">
        <v>0</v>
      </c>
      <c r="K30" s="333">
        <v>6</v>
      </c>
      <c r="L30" s="333">
        <v>3</v>
      </c>
      <c r="M30" s="337"/>
      <c r="N30" s="253"/>
      <c r="O30" s="253"/>
      <c r="P30" s="253"/>
      <c r="Q30" s="253"/>
      <c r="R30" s="253"/>
    </row>
    <row r="31" spans="2:18" s="264" customFormat="1" ht="43.5" customHeight="1" thickBot="1" thickTop="1">
      <c r="B31" s="540"/>
      <c r="C31" s="548" t="s">
        <v>299</v>
      </c>
      <c r="D31" s="549"/>
      <c r="E31" s="550"/>
      <c r="F31" s="259">
        <f aca="true" t="shared" si="1" ref="F31:F39">SUM(G31:Q31)</f>
        <v>0</v>
      </c>
      <c r="G31" s="333">
        <v>0</v>
      </c>
      <c r="H31" s="335">
        <v>0</v>
      </c>
      <c r="I31" s="336">
        <v>0</v>
      </c>
      <c r="J31" s="336">
        <v>0</v>
      </c>
      <c r="K31" s="336">
        <v>0</v>
      </c>
      <c r="L31" s="336">
        <v>0</v>
      </c>
      <c r="M31" s="337" t="s">
        <v>382</v>
      </c>
      <c r="N31" s="253"/>
      <c r="O31" s="253"/>
      <c r="P31" s="253"/>
      <c r="Q31" s="253"/>
      <c r="R31" s="253"/>
    </row>
    <row r="32" spans="2:18" s="264" customFormat="1" ht="43.5" customHeight="1" thickBot="1" thickTop="1">
      <c r="B32" s="541"/>
      <c r="C32" s="526" t="s">
        <v>300</v>
      </c>
      <c r="D32" s="527"/>
      <c r="E32" s="527"/>
      <c r="F32" s="259">
        <f t="shared" si="1"/>
        <v>0</v>
      </c>
      <c r="G32" s="333">
        <v>0</v>
      </c>
      <c r="H32" s="335">
        <v>0</v>
      </c>
      <c r="I32" s="336">
        <v>0</v>
      </c>
      <c r="J32" s="336">
        <v>0</v>
      </c>
      <c r="K32" s="336">
        <v>0</v>
      </c>
      <c r="L32" s="336">
        <v>0</v>
      </c>
      <c r="M32" s="337"/>
      <c r="N32" s="253"/>
      <c r="O32" s="253"/>
      <c r="P32" s="253"/>
      <c r="Q32" s="253"/>
      <c r="R32" s="253"/>
    </row>
    <row r="33" spans="2:18" s="264" customFormat="1" ht="51" customHeight="1" thickBot="1" thickTop="1">
      <c r="B33" s="542" t="s">
        <v>255</v>
      </c>
      <c r="C33" s="528" t="s">
        <v>305</v>
      </c>
      <c r="D33" s="529"/>
      <c r="E33" s="529"/>
      <c r="F33" s="259">
        <f>SUM(G33:Q33)</f>
        <v>15</v>
      </c>
      <c r="G33" s="333">
        <v>4</v>
      </c>
      <c r="H33" s="335">
        <v>1</v>
      </c>
      <c r="I33" s="336">
        <v>5</v>
      </c>
      <c r="J33" s="336">
        <v>0</v>
      </c>
      <c r="K33" s="336">
        <v>5</v>
      </c>
      <c r="L33" s="336">
        <v>0</v>
      </c>
      <c r="M33" s="334"/>
      <c r="N33" s="253"/>
      <c r="O33" s="253"/>
      <c r="P33" s="253"/>
      <c r="Q33" s="253"/>
      <c r="R33" s="253"/>
    </row>
    <row r="34" spans="2:18" s="264" customFormat="1" ht="43.5" customHeight="1" thickBot="1" thickTop="1">
      <c r="B34" s="543"/>
      <c r="C34" s="530" t="s">
        <v>306</v>
      </c>
      <c r="D34" s="531"/>
      <c r="E34" s="531"/>
      <c r="F34" s="259">
        <f t="shared" si="1"/>
        <v>0</v>
      </c>
      <c r="G34" s="333">
        <v>0</v>
      </c>
      <c r="H34" s="333">
        <v>0</v>
      </c>
      <c r="I34" s="333">
        <v>0</v>
      </c>
      <c r="J34" s="333">
        <v>0</v>
      </c>
      <c r="K34" s="333">
        <v>0</v>
      </c>
      <c r="L34" s="333">
        <v>0</v>
      </c>
      <c r="M34" s="334"/>
      <c r="N34" s="253"/>
      <c r="O34" s="253"/>
      <c r="P34" s="253"/>
      <c r="Q34" s="253"/>
      <c r="R34" s="253"/>
    </row>
    <row r="35" spans="2:18" s="264" customFormat="1" ht="43.5" customHeight="1" thickBot="1" thickTop="1">
      <c r="B35" s="543"/>
      <c r="C35" s="530" t="s">
        <v>307</v>
      </c>
      <c r="D35" s="531"/>
      <c r="E35" s="531"/>
      <c r="F35" s="259">
        <f t="shared" si="1"/>
        <v>2</v>
      </c>
      <c r="G35" s="333">
        <v>0</v>
      </c>
      <c r="H35" s="335">
        <v>2</v>
      </c>
      <c r="I35" s="336">
        <v>0</v>
      </c>
      <c r="J35" s="336">
        <v>0</v>
      </c>
      <c r="K35" s="336">
        <v>0</v>
      </c>
      <c r="L35" s="336">
        <v>0</v>
      </c>
      <c r="M35" s="334" t="s">
        <v>383</v>
      </c>
      <c r="N35" s="253"/>
      <c r="O35" s="253"/>
      <c r="P35" s="253"/>
      <c r="Q35" s="253"/>
      <c r="R35" s="253"/>
    </row>
    <row r="36" spans="2:18" s="264" customFormat="1" ht="53.25" customHeight="1" thickBot="1" thickTop="1">
      <c r="B36" s="544"/>
      <c r="C36" s="530" t="s">
        <v>308</v>
      </c>
      <c r="D36" s="531"/>
      <c r="E36" s="531"/>
      <c r="F36" s="259">
        <f t="shared" si="1"/>
        <v>2</v>
      </c>
      <c r="G36" s="333">
        <v>0</v>
      </c>
      <c r="H36" s="335">
        <v>2</v>
      </c>
      <c r="I36" s="336">
        <v>0</v>
      </c>
      <c r="J36" s="336">
        <v>0</v>
      </c>
      <c r="K36" s="336">
        <v>0</v>
      </c>
      <c r="L36" s="336">
        <v>0</v>
      </c>
      <c r="M36" s="337"/>
      <c r="N36" s="253"/>
      <c r="O36" s="253"/>
      <c r="P36" s="253"/>
      <c r="Q36" s="253"/>
      <c r="R36" s="253"/>
    </row>
    <row r="37" spans="2:18" s="264" customFormat="1" ht="29.25" customHeight="1" thickBot="1" thickTop="1">
      <c r="B37" s="542" t="s">
        <v>260</v>
      </c>
      <c r="C37" s="530" t="s">
        <v>301</v>
      </c>
      <c r="D37" s="531"/>
      <c r="E37" s="531"/>
      <c r="F37" s="259">
        <f t="shared" si="1"/>
        <v>6</v>
      </c>
      <c r="G37" s="333">
        <v>1</v>
      </c>
      <c r="H37" s="335">
        <v>1</v>
      </c>
      <c r="I37" s="336">
        <v>1</v>
      </c>
      <c r="J37" s="336">
        <v>1</v>
      </c>
      <c r="K37" s="336">
        <v>1</v>
      </c>
      <c r="L37" s="336">
        <v>1</v>
      </c>
      <c r="M37" s="337"/>
      <c r="N37" s="253"/>
      <c r="O37" s="253"/>
      <c r="P37" s="253"/>
      <c r="Q37" s="253"/>
      <c r="R37" s="253"/>
    </row>
    <row r="38" spans="2:18" s="264" customFormat="1" ht="24.75" customHeight="1" thickBot="1" thickTop="1">
      <c r="B38" s="543"/>
      <c r="C38" s="553" t="s">
        <v>302</v>
      </c>
      <c r="D38" s="553"/>
      <c r="E38" s="530"/>
      <c r="F38" s="259">
        <f t="shared" si="1"/>
        <v>53</v>
      </c>
      <c r="G38" s="333">
        <v>4</v>
      </c>
      <c r="H38" s="335">
        <v>9</v>
      </c>
      <c r="I38" s="336">
        <v>10</v>
      </c>
      <c r="J38" s="336">
        <v>9</v>
      </c>
      <c r="K38" s="336">
        <v>20</v>
      </c>
      <c r="L38" s="336">
        <v>1</v>
      </c>
      <c r="M38" s="337"/>
      <c r="N38" s="253"/>
      <c r="O38" s="253"/>
      <c r="P38" s="253"/>
      <c r="Q38" s="253"/>
      <c r="R38" s="253"/>
    </row>
    <row r="39" spans="2:18" s="264" customFormat="1" ht="29.25" customHeight="1" thickBot="1" thickTop="1">
      <c r="B39" s="543"/>
      <c r="C39" s="530" t="s">
        <v>303</v>
      </c>
      <c r="D39" s="531"/>
      <c r="E39" s="531"/>
      <c r="F39" s="259">
        <f t="shared" si="1"/>
        <v>18</v>
      </c>
      <c r="G39" s="333">
        <v>3</v>
      </c>
      <c r="H39" s="333">
        <v>3</v>
      </c>
      <c r="I39" s="333">
        <v>3</v>
      </c>
      <c r="J39" s="333">
        <v>3</v>
      </c>
      <c r="K39" s="333">
        <v>3</v>
      </c>
      <c r="L39" s="333">
        <v>3</v>
      </c>
      <c r="M39" s="337"/>
      <c r="N39" s="253"/>
      <c r="O39" s="253"/>
      <c r="P39" s="253"/>
      <c r="Q39" s="253"/>
      <c r="R39" s="253"/>
    </row>
    <row r="40" spans="2:16" s="264" customFormat="1" ht="15.75" customHeight="1" thickBot="1" thickTop="1">
      <c r="B40" s="544"/>
      <c r="C40" s="530" t="s">
        <v>304</v>
      </c>
      <c r="D40" s="531"/>
      <c r="E40" s="551"/>
      <c r="F40" s="259">
        <f>+G40+H40+I40+J40+K40+L40</f>
        <v>141</v>
      </c>
      <c r="G40" s="333">
        <v>8</v>
      </c>
      <c r="H40" s="333">
        <v>25</v>
      </c>
      <c r="I40" s="333">
        <v>29</v>
      </c>
      <c r="J40" s="333">
        <v>27</v>
      </c>
      <c r="K40" s="333">
        <v>50</v>
      </c>
      <c r="L40" s="333">
        <v>2</v>
      </c>
      <c r="M40" s="337" t="s">
        <v>446</v>
      </c>
      <c r="N40" s="267"/>
      <c r="O40" s="267"/>
      <c r="P40" s="268"/>
    </row>
    <row r="41" spans="2:16" s="264" customFormat="1" ht="26.25" customHeight="1" thickBot="1" thickTop="1">
      <c r="B41" s="266" t="s">
        <v>266</v>
      </c>
      <c r="C41" s="530" t="s">
        <v>267</v>
      </c>
      <c r="D41" s="531"/>
      <c r="E41" s="551"/>
      <c r="F41" s="259">
        <f>+G41+H41+I41+J41+K41+L41</f>
        <v>514</v>
      </c>
      <c r="G41" s="333">
        <v>47</v>
      </c>
      <c r="H41" s="333">
        <v>25</v>
      </c>
      <c r="I41" s="333">
        <v>44</v>
      </c>
      <c r="J41" s="333">
        <v>58</v>
      </c>
      <c r="K41" s="333">
        <v>125</v>
      </c>
      <c r="L41" s="333">
        <v>215</v>
      </c>
      <c r="M41" s="337"/>
      <c r="N41" s="267"/>
      <c r="O41" s="267"/>
      <c r="P41" s="268"/>
    </row>
    <row r="42" spans="2:16" s="264" customFormat="1" ht="12.75">
      <c r="B42" s="267"/>
      <c r="C42" s="267"/>
      <c r="D42" s="267"/>
      <c r="E42" s="267"/>
      <c r="F42" s="267"/>
      <c r="G42" s="267"/>
      <c r="H42" s="267"/>
      <c r="I42" s="267"/>
      <c r="J42" s="267"/>
      <c r="K42" s="267"/>
      <c r="L42" s="267"/>
      <c r="M42" s="267"/>
      <c r="N42" s="267"/>
      <c r="O42" s="267"/>
      <c r="P42" s="268"/>
    </row>
    <row r="43" spans="2:16" s="264" customFormat="1" ht="12.75">
      <c r="B43" s="267"/>
      <c r="C43" s="267"/>
      <c r="D43" s="267"/>
      <c r="E43" s="267"/>
      <c r="F43" s="267"/>
      <c r="G43" s="267"/>
      <c r="H43" s="267"/>
      <c r="I43" s="267"/>
      <c r="J43" s="267"/>
      <c r="K43" s="267"/>
      <c r="L43" s="267"/>
      <c r="M43" s="267"/>
      <c r="N43" s="267"/>
      <c r="O43" s="267"/>
      <c r="P43" s="268"/>
    </row>
    <row r="44" spans="1:15" s="264" customFormat="1" ht="12.75">
      <c r="A44" s="267"/>
      <c r="B44" s="267"/>
      <c r="C44" s="267"/>
      <c r="D44" s="267"/>
      <c r="E44" s="267"/>
      <c r="F44" s="267"/>
      <c r="G44" s="267"/>
      <c r="H44" s="267"/>
      <c r="I44" s="267"/>
      <c r="J44" s="267"/>
      <c r="K44" s="267"/>
      <c r="L44" s="267"/>
      <c r="M44" s="267"/>
      <c r="N44" s="267"/>
      <c r="O44" s="268"/>
    </row>
    <row r="45" spans="1:15" s="264" customFormat="1" ht="12.75">
      <c r="A45" s="267"/>
      <c r="B45" s="267"/>
      <c r="C45" s="267"/>
      <c r="D45" s="267"/>
      <c r="E45" s="267"/>
      <c r="F45" s="267"/>
      <c r="G45" s="267"/>
      <c r="H45" s="267"/>
      <c r="I45" s="267"/>
      <c r="J45" s="267"/>
      <c r="K45" s="267"/>
      <c r="L45" s="267"/>
      <c r="M45" s="267"/>
      <c r="N45" s="267"/>
      <c r="O45" s="268"/>
    </row>
    <row r="46" spans="1:15" s="264" customFormat="1" ht="12.75">
      <c r="A46" s="267"/>
      <c r="B46" s="267"/>
      <c r="C46" s="267"/>
      <c r="D46" s="267"/>
      <c r="E46" s="267"/>
      <c r="F46" s="267"/>
      <c r="G46" s="267"/>
      <c r="H46" s="267"/>
      <c r="I46" s="267"/>
      <c r="J46" s="267"/>
      <c r="K46" s="267"/>
      <c r="L46" s="267"/>
      <c r="M46" s="267"/>
      <c r="N46" s="267"/>
      <c r="O46" s="268"/>
    </row>
    <row r="47" spans="1:15" s="264" customFormat="1" ht="12.75">
      <c r="A47" s="267"/>
      <c r="B47" s="267"/>
      <c r="C47" s="267"/>
      <c r="D47" s="267"/>
      <c r="E47" s="267"/>
      <c r="F47" s="267"/>
      <c r="G47" s="267"/>
      <c r="H47" s="267"/>
      <c r="I47" s="267"/>
      <c r="J47" s="267"/>
      <c r="K47" s="267"/>
      <c r="L47" s="267"/>
      <c r="M47" s="267"/>
      <c r="N47" s="267"/>
      <c r="O47" s="268"/>
    </row>
    <row r="48" spans="1:15" s="264" customFormat="1" ht="12.75">
      <c r="A48" s="267"/>
      <c r="B48" s="267"/>
      <c r="C48" s="267"/>
      <c r="D48" s="267"/>
      <c r="E48" s="267"/>
      <c r="F48" s="267"/>
      <c r="G48" s="267"/>
      <c r="H48" s="267"/>
      <c r="I48" s="267"/>
      <c r="J48" s="267"/>
      <c r="K48" s="267"/>
      <c r="L48" s="267"/>
      <c r="M48" s="267"/>
      <c r="N48" s="267"/>
      <c r="O48" s="268"/>
    </row>
    <row r="49" spans="1:15" s="264" customFormat="1" ht="12.75">
      <c r="A49" s="267"/>
      <c r="B49" s="267"/>
      <c r="C49" s="267"/>
      <c r="D49" s="267"/>
      <c r="E49" s="267"/>
      <c r="F49" s="267"/>
      <c r="G49" s="267"/>
      <c r="H49" s="267"/>
      <c r="I49" s="267"/>
      <c r="J49" s="267"/>
      <c r="K49" s="267"/>
      <c r="L49" s="267"/>
      <c r="M49" s="267"/>
      <c r="N49" s="267"/>
      <c r="O49" s="268"/>
    </row>
    <row r="50" spans="1:15" s="264" customFormat="1" ht="12.75">
      <c r="A50" s="267"/>
      <c r="B50" s="267"/>
      <c r="C50" s="267"/>
      <c r="D50" s="267"/>
      <c r="E50" s="267"/>
      <c r="F50" s="267"/>
      <c r="G50" s="267"/>
      <c r="H50" s="267"/>
      <c r="I50" s="267"/>
      <c r="J50" s="267"/>
      <c r="K50" s="267"/>
      <c r="L50" s="267"/>
      <c r="M50" s="267"/>
      <c r="N50" s="267"/>
      <c r="O50" s="268"/>
    </row>
    <row r="51" spans="1:15" s="264" customFormat="1" ht="12.75">
      <c r="A51" s="267"/>
      <c r="B51" s="267"/>
      <c r="C51" s="267"/>
      <c r="D51" s="267"/>
      <c r="E51" s="267"/>
      <c r="F51" s="267"/>
      <c r="G51" s="267"/>
      <c r="H51" s="267"/>
      <c r="I51" s="267"/>
      <c r="J51" s="267"/>
      <c r="K51" s="267"/>
      <c r="L51" s="267"/>
      <c r="M51" s="267"/>
      <c r="N51" s="267"/>
      <c r="O51" s="268"/>
    </row>
    <row r="52" spans="1:15" s="264" customFormat="1" ht="12.75">
      <c r="A52" s="267"/>
      <c r="B52" s="267"/>
      <c r="C52" s="267"/>
      <c r="D52" s="267"/>
      <c r="E52" s="267"/>
      <c r="F52" s="267"/>
      <c r="G52" s="267"/>
      <c r="H52" s="267"/>
      <c r="I52" s="267"/>
      <c r="J52" s="267"/>
      <c r="K52" s="267"/>
      <c r="L52" s="267"/>
      <c r="M52" s="267"/>
      <c r="N52" s="267"/>
      <c r="O52" s="268"/>
    </row>
    <row r="53" spans="1:15" s="264" customFormat="1" ht="12.75">
      <c r="A53" s="267"/>
      <c r="B53" s="267"/>
      <c r="C53" s="267"/>
      <c r="D53" s="267"/>
      <c r="E53" s="267"/>
      <c r="F53" s="267"/>
      <c r="G53" s="267"/>
      <c r="H53" s="267"/>
      <c r="I53" s="267"/>
      <c r="J53" s="267"/>
      <c r="K53" s="267"/>
      <c r="L53" s="267"/>
      <c r="M53" s="267"/>
      <c r="N53" s="267"/>
      <c r="O53" s="268"/>
    </row>
    <row r="54" spans="1:15" s="264" customFormat="1" ht="12.75">
      <c r="A54" s="267"/>
      <c r="B54" s="267"/>
      <c r="C54" s="267"/>
      <c r="D54" s="267"/>
      <c r="E54" s="267"/>
      <c r="F54" s="267"/>
      <c r="G54" s="267"/>
      <c r="H54" s="267"/>
      <c r="I54" s="267"/>
      <c r="J54" s="267"/>
      <c r="K54" s="267"/>
      <c r="L54" s="267"/>
      <c r="M54" s="267"/>
      <c r="N54" s="267"/>
      <c r="O54" s="268"/>
    </row>
    <row r="55" spans="1:15" s="264" customFormat="1" ht="12.75">
      <c r="A55" s="267"/>
      <c r="B55" s="267"/>
      <c r="C55" s="267"/>
      <c r="D55" s="267"/>
      <c r="E55" s="267"/>
      <c r="F55" s="267"/>
      <c r="G55" s="267"/>
      <c r="H55" s="267"/>
      <c r="I55" s="267"/>
      <c r="J55" s="267"/>
      <c r="K55" s="267"/>
      <c r="L55" s="267"/>
      <c r="M55" s="267"/>
      <c r="N55" s="267"/>
      <c r="O55" s="268"/>
    </row>
    <row r="56" spans="1:15" s="264" customFormat="1" ht="12.75">
      <c r="A56" s="267"/>
      <c r="B56" s="267"/>
      <c r="C56" s="267"/>
      <c r="D56" s="267"/>
      <c r="E56" s="267"/>
      <c r="F56" s="267"/>
      <c r="G56" s="267"/>
      <c r="H56" s="267"/>
      <c r="I56" s="267"/>
      <c r="J56" s="267"/>
      <c r="K56" s="267"/>
      <c r="L56" s="267"/>
      <c r="M56" s="267"/>
      <c r="N56" s="267"/>
      <c r="O56" s="268"/>
    </row>
    <row r="57" spans="1:15" s="264" customFormat="1" ht="12.75">
      <c r="A57" s="267"/>
      <c r="B57" s="267"/>
      <c r="C57" s="267"/>
      <c r="D57" s="267"/>
      <c r="E57" s="267"/>
      <c r="F57" s="267"/>
      <c r="G57" s="267"/>
      <c r="H57" s="267"/>
      <c r="I57" s="267"/>
      <c r="J57" s="267"/>
      <c r="K57" s="267"/>
      <c r="L57" s="267"/>
      <c r="M57" s="267"/>
      <c r="N57" s="267"/>
      <c r="O57" s="268"/>
    </row>
    <row r="58" spans="1:15" s="264" customFormat="1" ht="12.75">
      <c r="A58" s="267"/>
      <c r="B58" s="267"/>
      <c r="C58" s="267"/>
      <c r="D58" s="267"/>
      <c r="E58" s="267"/>
      <c r="F58" s="267"/>
      <c r="G58" s="267"/>
      <c r="H58" s="267"/>
      <c r="I58" s="267"/>
      <c r="J58" s="267"/>
      <c r="K58" s="267"/>
      <c r="L58" s="267"/>
      <c r="M58" s="267"/>
      <c r="N58" s="267"/>
      <c r="O58" s="268"/>
    </row>
    <row r="59" ht="12.75">
      <c r="G59" s="267"/>
    </row>
    <row r="60" ht="12.75">
      <c r="G60" s="267"/>
    </row>
    <row r="61" ht="12.75">
      <c r="G61" s="267"/>
    </row>
  </sheetData>
  <sheetProtection/>
  <mergeCells count="28">
    <mergeCell ref="D15:E15"/>
    <mergeCell ref="B16:B23"/>
    <mergeCell ref="C16:E16"/>
    <mergeCell ref="D17:D19"/>
    <mergeCell ref="C20:E20"/>
    <mergeCell ref="B24:B32"/>
    <mergeCell ref="C23:E23"/>
    <mergeCell ref="C17:C19"/>
    <mergeCell ref="C21:C22"/>
    <mergeCell ref="C24:E24"/>
    <mergeCell ref="B33:B36"/>
    <mergeCell ref="B37:B40"/>
    <mergeCell ref="C40:E40"/>
    <mergeCell ref="C41:E41"/>
    <mergeCell ref="B12:U12"/>
    <mergeCell ref="C32:E32"/>
    <mergeCell ref="C33:E33"/>
    <mergeCell ref="C34:E34"/>
    <mergeCell ref="D21:D22"/>
    <mergeCell ref="D28:D30"/>
    <mergeCell ref="C35:E35"/>
    <mergeCell ref="C26:C27"/>
    <mergeCell ref="C38:E38"/>
    <mergeCell ref="C39:E39"/>
    <mergeCell ref="C36:E36"/>
    <mergeCell ref="C37:E37"/>
    <mergeCell ref="D25:D27"/>
    <mergeCell ref="C31:E31"/>
  </mergeCells>
  <printOptions/>
  <pageMargins left="0.787401575" right="0.787401575" top="0.984251969" bottom="0.984251969"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dimension ref="A1:T433"/>
  <sheetViews>
    <sheetView zoomScale="70" zoomScaleNormal="70" zoomScalePageLayoutView="0" workbookViewId="0" topLeftCell="E34">
      <selection activeCell="K45" sqref="K45"/>
    </sheetView>
  </sheetViews>
  <sheetFormatPr defaultColWidth="11.421875" defaultRowHeight="15"/>
  <cols>
    <col min="1" max="1" width="6.421875" style="10" customWidth="1"/>
    <col min="2" max="2" width="18.140625" style="10" customWidth="1"/>
    <col min="3" max="3" width="33.421875" style="10" customWidth="1"/>
    <col min="4" max="4" width="19.28125" style="10" customWidth="1"/>
    <col min="5" max="5" width="28.140625" style="10" customWidth="1"/>
    <col min="6" max="6" width="16.421875" style="10" customWidth="1"/>
    <col min="7" max="10" width="14.28125" style="10" customWidth="1"/>
    <col min="11" max="11" width="44.140625" style="10" customWidth="1"/>
    <col min="12" max="16384" width="11.421875" style="10" customWidth="1"/>
  </cols>
  <sheetData>
    <row r="1" spans="2:7" ht="15.75">
      <c r="B1" s="36" t="s">
        <v>0</v>
      </c>
      <c r="C1" s="36"/>
      <c r="D1" s="36"/>
      <c r="E1" s="36"/>
      <c r="F1" s="36" t="s">
        <v>1</v>
      </c>
      <c r="G1" s="36"/>
    </row>
    <row r="2" spans="2:7" ht="15.75">
      <c r="B2" s="36" t="s">
        <v>2</v>
      </c>
      <c r="C2" s="36"/>
      <c r="D2" s="36"/>
      <c r="E2" s="36"/>
      <c r="F2" s="36" t="s">
        <v>3</v>
      </c>
      <c r="G2" s="36"/>
    </row>
    <row r="3" spans="2:7" ht="15.75">
      <c r="B3" s="36" t="s">
        <v>4</v>
      </c>
      <c r="C3" s="36"/>
      <c r="D3" s="36"/>
      <c r="E3" s="36"/>
      <c r="F3" s="36" t="s">
        <v>5</v>
      </c>
      <c r="G3" s="36"/>
    </row>
    <row r="4" spans="2:7" ht="15.75">
      <c r="B4" s="36" t="s">
        <v>6</v>
      </c>
      <c r="C4" s="36"/>
      <c r="D4" s="36"/>
      <c r="E4" s="36"/>
      <c r="F4" s="36"/>
      <c r="G4" s="36"/>
    </row>
    <row r="5" spans="2:7" ht="15.75">
      <c r="B5" s="37" t="s">
        <v>7</v>
      </c>
      <c r="C5" s="37"/>
      <c r="D5" s="37"/>
      <c r="E5" s="37"/>
      <c r="F5" s="37"/>
      <c r="G5" s="37"/>
    </row>
    <row r="6" spans="2:7" ht="15.75">
      <c r="B6" s="37" t="s">
        <v>8</v>
      </c>
      <c r="C6" s="37"/>
      <c r="D6" s="37"/>
      <c r="E6" s="37"/>
      <c r="F6" s="37"/>
      <c r="G6" s="37"/>
    </row>
    <row r="7" spans="2:7" ht="15.75">
      <c r="B7" s="38"/>
      <c r="C7" s="38"/>
      <c r="D7" s="38"/>
      <c r="E7" s="38"/>
      <c r="F7" s="38"/>
      <c r="G7" s="38"/>
    </row>
    <row r="8" spans="2:7" ht="15.75">
      <c r="B8" s="38"/>
      <c r="C8" s="38"/>
      <c r="D8" s="38"/>
      <c r="E8" s="38"/>
      <c r="F8" s="38"/>
      <c r="G8" s="38"/>
    </row>
    <row r="9" spans="2:7" ht="15.75">
      <c r="B9" s="38"/>
      <c r="C9" s="38"/>
      <c r="D9" s="38"/>
      <c r="E9" s="38"/>
      <c r="F9" s="38"/>
      <c r="G9" s="38"/>
    </row>
    <row r="10" spans="2:7" ht="15.75">
      <c r="B10" s="38"/>
      <c r="C10" s="38"/>
      <c r="D10" s="38"/>
      <c r="E10" s="38"/>
      <c r="F10" s="38"/>
      <c r="G10" s="38"/>
    </row>
    <row r="11" spans="2:7" ht="15.75">
      <c r="B11" s="38"/>
      <c r="C11" s="38"/>
      <c r="D11" s="38"/>
      <c r="E11" s="38"/>
      <c r="F11" s="38"/>
      <c r="G11" s="38"/>
    </row>
    <row r="12" spans="2:20" ht="15.75">
      <c r="B12" s="451" t="s">
        <v>311</v>
      </c>
      <c r="C12" s="452"/>
      <c r="D12" s="452"/>
      <c r="E12" s="452"/>
      <c r="F12" s="452"/>
      <c r="G12" s="452"/>
      <c r="H12" s="452"/>
      <c r="I12" s="452"/>
      <c r="J12" s="452"/>
      <c r="K12" s="452"/>
      <c r="L12" s="452"/>
      <c r="M12" s="452"/>
      <c r="N12" s="452"/>
      <c r="O12" s="452"/>
      <c r="P12" s="452"/>
      <c r="Q12" s="452"/>
      <c r="R12" s="452"/>
      <c r="S12" s="452"/>
      <c r="T12" s="452"/>
    </row>
    <row r="13" ht="15.75">
      <c r="B13" s="351" t="s">
        <v>338</v>
      </c>
    </row>
    <row r="14" ht="16.5" thickBot="1"/>
    <row r="15" spans="2:11" ht="49.5" customHeight="1" thickBot="1" thickTop="1">
      <c r="B15" s="89" t="s">
        <v>272</v>
      </c>
      <c r="C15" s="89" t="s">
        <v>9</v>
      </c>
      <c r="D15" s="472" t="s">
        <v>235</v>
      </c>
      <c r="E15" s="472"/>
      <c r="F15" s="314" t="s">
        <v>137</v>
      </c>
      <c r="G15" s="315" t="s">
        <v>123</v>
      </c>
      <c r="H15" s="315" t="s">
        <v>124</v>
      </c>
      <c r="I15" s="315" t="s">
        <v>125</v>
      </c>
      <c r="J15" s="315" t="s">
        <v>127</v>
      </c>
      <c r="K15" s="315" t="s">
        <v>11</v>
      </c>
    </row>
    <row r="16" spans="2:11" ht="38.25" customHeight="1" thickBot="1" thickTop="1">
      <c r="B16" s="390" t="s">
        <v>12</v>
      </c>
      <c r="C16" s="557" t="s">
        <v>236</v>
      </c>
      <c r="D16" s="557"/>
      <c r="E16" s="557"/>
      <c r="F16" s="316">
        <f aca="true" t="shared" si="0" ref="F16:F40">SUM(G16:P16)</f>
        <v>2238</v>
      </c>
      <c r="G16" s="341">
        <v>151</v>
      </c>
      <c r="H16" s="341">
        <v>895</v>
      </c>
      <c r="I16" s="341">
        <v>1036</v>
      </c>
      <c r="J16" s="341">
        <v>156</v>
      </c>
      <c r="K16" s="342" t="s">
        <v>384</v>
      </c>
    </row>
    <row r="17" spans="2:11" ht="47.25" customHeight="1" thickBot="1" thickTop="1">
      <c r="B17" s="390"/>
      <c r="C17" s="397"/>
      <c r="D17" s="399" t="s">
        <v>237</v>
      </c>
      <c r="E17" s="110" t="s">
        <v>238</v>
      </c>
      <c r="F17" s="317">
        <f t="shared" si="0"/>
        <v>0</v>
      </c>
      <c r="G17" s="341">
        <v>0</v>
      </c>
      <c r="H17" s="341">
        <v>0</v>
      </c>
      <c r="I17" s="343">
        <v>0</v>
      </c>
      <c r="J17" s="343">
        <v>0</v>
      </c>
      <c r="K17" s="344" t="s">
        <v>385</v>
      </c>
    </row>
    <row r="18" spans="2:11" ht="47.25" customHeight="1" thickBot="1" thickTop="1">
      <c r="B18" s="390"/>
      <c r="C18" s="398"/>
      <c r="D18" s="399"/>
      <c r="E18" s="110" t="s">
        <v>239</v>
      </c>
      <c r="F18" s="317">
        <f t="shared" si="0"/>
        <v>4</v>
      </c>
      <c r="G18" s="341">
        <v>0</v>
      </c>
      <c r="H18" s="341">
        <v>1</v>
      </c>
      <c r="I18" s="343">
        <v>3</v>
      </c>
      <c r="J18" s="343">
        <v>0</v>
      </c>
      <c r="K18" s="345" t="s">
        <v>386</v>
      </c>
    </row>
    <row r="19" spans="2:11" ht="18" thickBot="1" thickTop="1">
      <c r="B19" s="390"/>
      <c r="C19" s="398"/>
      <c r="D19" s="399"/>
      <c r="E19" s="110" t="s">
        <v>240</v>
      </c>
      <c r="F19" s="317">
        <f t="shared" si="0"/>
        <v>2234</v>
      </c>
      <c r="G19" s="341">
        <v>151</v>
      </c>
      <c r="H19" s="341">
        <v>894</v>
      </c>
      <c r="I19" s="343">
        <v>1033</v>
      </c>
      <c r="J19" s="343">
        <v>156</v>
      </c>
      <c r="K19" s="345"/>
    </row>
    <row r="20" spans="2:11" ht="36" customHeight="1" thickBot="1" thickTop="1">
      <c r="B20" s="390"/>
      <c r="C20" s="387" t="s">
        <v>297</v>
      </c>
      <c r="D20" s="387"/>
      <c r="E20" s="387"/>
      <c r="F20" s="316">
        <f t="shared" si="0"/>
        <v>4</v>
      </c>
      <c r="G20" s="341">
        <v>0</v>
      </c>
      <c r="H20" s="341">
        <v>1</v>
      </c>
      <c r="I20" s="343">
        <v>3</v>
      </c>
      <c r="J20" s="343">
        <v>0</v>
      </c>
      <c r="K20" s="345" t="s">
        <v>387</v>
      </c>
    </row>
    <row r="21" spans="2:11" ht="39.75" customHeight="1" thickBot="1" thickTop="1">
      <c r="B21" s="390"/>
      <c r="C21" s="398"/>
      <c r="D21" s="399" t="s">
        <v>242</v>
      </c>
      <c r="E21" s="110" t="s">
        <v>243</v>
      </c>
      <c r="F21" s="316">
        <f t="shared" si="0"/>
        <v>4</v>
      </c>
      <c r="G21" s="341">
        <v>0</v>
      </c>
      <c r="H21" s="341">
        <v>1</v>
      </c>
      <c r="I21" s="343">
        <v>3</v>
      </c>
      <c r="J21" s="343">
        <v>0</v>
      </c>
      <c r="K21" s="345" t="s">
        <v>388</v>
      </c>
    </row>
    <row r="22" spans="2:11" ht="68.25" customHeight="1" thickBot="1" thickTop="1">
      <c r="B22" s="390"/>
      <c r="C22" s="398"/>
      <c r="D22" s="399"/>
      <c r="E22" s="110" t="s">
        <v>244</v>
      </c>
      <c r="F22" s="316">
        <f t="shared" si="0"/>
        <v>0</v>
      </c>
      <c r="G22" s="341">
        <v>0</v>
      </c>
      <c r="H22" s="341">
        <v>0</v>
      </c>
      <c r="I22" s="343">
        <v>0</v>
      </c>
      <c r="J22" s="343">
        <v>0</v>
      </c>
      <c r="K22" s="345" t="s">
        <v>389</v>
      </c>
    </row>
    <row r="23" spans="2:11" ht="36" customHeight="1" thickBot="1" thickTop="1">
      <c r="B23" s="447"/>
      <c r="C23" s="387" t="s">
        <v>298</v>
      </c>
      <c r="D23" s="387"/>
      <c r="E23" s="387"/>
      <c r="F23" s="316">
        <f t="shared" si="0"/>
        <v>0</v>
      </c>
      <c r="G23" s="341" t="s">
        <v>203</v>
      </c>
      <c r="H23" s="341" t="s">
        <v>203</v>
      </c>
      <c r="I23" s="343" t="s">
        <v>203</v>
      </c>
      <c r="J23" s="343" t="s">
        <v>203</v>
      </c>
      <c r="K23" s="345" t="s">
        <v>390</v>
      </c>
    </row>
    <row r="24" spans="2:11" ht="37.5" customHeight="1" thickBot="1" thickTop="1">
      <c r="B24" s="465" t="s">
        <v>25</v>
      </c>
      <c r="C24" s="391" t="s">
        <v>246</v>
      </c>
      <c r="D24" s="387"/>
      <c r="E24" s="387"/>
      <c r="F24" s="316">
        <f>SUM(G24:P24)</f>
        <v>292</v>
      </c>
      <c r="G24" s="341">
        <v>51</v>
      </c>
      <c r="H24" s="341">
        <v>215</v>
      </c>
      <c r="I24" s="341">
        <v>19</v>
      </c>
      <c r="J24" s="341">
        <v>7</v>
      </c>
      <c r="K24" s="345" t="s">
        <v>391</v>
      </c>
    </row>
    <row r="25" spans="2:11" ht="37.5" customHeight="1" thickBot="1" thickTop="1">
      <c r="B25" s="466"/>
      <c r="C25" s="233"/>
      <c r="D25" s="459" t="s">
        <v>247</v>
      </c>
      <c r="E25" s="110" t="s">
        <v>248</v>
      </c>
      <c r="F25" s="316">
        <f t="shared" si="0"/>
        <v>90</v>
      </c>
      <c r="G25" s="341">
        <v>20</v>
      </c>
      <c r="H25" s="341">
        <v>65</v>
      </c>
      <c r="I25" s="343">
        <v>4</v>
      </c>
      <c r="J25" s="343">
        <v>1</v>
      </c>
      <c r="K25" s="345"/>
    </row>
    <row r="26" spans="2:11" ht="17.25" customHeight="1" thickBot="1" thickTop="1">
      <c r="B26" s="466"/>
      <c r="C26" s="392"/>
      <c r="D26" s="460"/>
      <c r="E26" s="110" t="s">
        <v>249</v>
      </c>
      <c r="F26" s="316">
        <f t="shared" si="0"/>
        <v>187</v>
      </c>
      <c r="G26" s="341">
        <v>31</v>
      </c>
      <c r="H26" s="341">
        <v>135</v>
      </c>
      <c r="I26" s="343">
        <v>15</v>
      </c>
      <c r="J26" s="343">
        <v>6</v>
      </c>
      <c r="K26" s="345" t="s">
        <v>392</v>
      </c>
    </row>
    <row r="27" spans="2:11" ht="43.5" customHeight="1" thickBot="1" thickTop="1">
      <c r="B27" s="466"/>
      <c r="C27" s="392"/>
      <c r="D27" s="461"/>
      <c r="E27" s="110" t="s">
        <v>198</v>
      </c>
      <c r="F27" s="316">
        <f>+F26+F25</f>
        <v>277</v>
      </c>
      <c r="G27" s="341">
        <v>51</v>
      </c>
      <c r="H27" s="341">
        <v>200</v>
      </c>
      <c r="I27" s="341">
        <v>19</v>
      </c>
      <c r="J27" s="341">
        <v>7</v>
      </c>
      <c r="K27" s="345" t="s">
        <v>393</v>
      </c>
    </row>
    <row r="28" spans="2:11" ht="43.5" customHeight="1" thickBot="1" thickTop="1">
      <c r="B28" s="466"/>
      <c r="C28" s="234"/>
      <c r="D28" s="459" t="s">
        <v>323</v>
      </c>
      <c r="E28" s="110" t="s">
        <v>251</v>
      </c>
      <c r="F28" s="316">
        <f t="shared" si="0"/>
        <v>7</v>
      </c>
      <c r="G28" s="341">
        <v>0</v>
      </c>
      <c r="H28" s="341">
        <v>7</v>
      </c>
      <c r="I28" s="343">
        <v>0</v>
      </c>
      <c r="J28" s="343">
        <v>0</v>
      </c>
      <c r="K28" s="345"/>
    </row>
    <row r="29" spans="2:11" ht="43.5" customHeight="1" thickBot="1" thickTop="1">
      <c r="B29" s="466"/>
      <c r="C29" s="240"/>
      <c r="D29" s="460"/>
      <c r="E29" s="110" t="s">
        <v>252</v>
      </c>
      <c r="F29" s="316">
        <f t="shared" si="0"/>
        <v>8</v>
      </c>
      <c r="G29" s="341">
        <v>0</v>
      </c>
      <c r="H29" s="341">
        <v>8</v>
      </c>
      <c r="I29" s="343">
        <v>0</v>
      </c>
      <c r="J29" s="343">
        <v>0</v>
      </c>
      <c r="K29" s="345" t="s">
        <v>394</v>
      </c>
    </row>
    <row r="30" spans="2:11" ht="43.5" customHeight="1" thickBot="1" thickTop="1">
      <c r="B30" s="466"/>
      <c r="C30" s="240"/>
      <c r="D30" s="461"/>
      <c r="E30" s="110" t="s">
        <v>198</v>
      </c>
      <c r="F30" s="316">
        <f>+F29+F28</f>
        <v>15</v>
      </c>
      <c r="G30" s="341">
        <v>0</v>
      </c>
      <c r="H30" s="341">
        <v>15</v>
      </c>
      <c r="I30" s="341">
        <v>0</v>
      </c>
      <c r="J30" s="341">
        <v>0</v>
      </c>
      <c r="K30" s="345" t="s">
        <v>395</v>
      </c>
    </row>
    <row r="31" spans="2:11" ht="43.5" customHeight="1" thickBot="1" thickTop="1">
      <c r="B31" s="466"/>
      <c r="C31" s="556" t="s">
        <v>299</v>
      </c>
      <c r="D31" s="401"/>
      <c r="E31" s="391"/>
      <c r="F31" s="316">
        <f t="shared" si="0"/>
        <v>0</v>
      </c>
      <c r="G31" s="341" t="s">
        <v>203</v>
      </c>
      <c r="H31" s="341" t="s">
        <v>203</v>
      </c>
      <c r="I31" s="343" t="s">
        <v>203</v>
      </c>
      <c r="J31" s="343" t="s">
        <v>203</v>
      </c>
      <c r="K31" s="345" t="s">
        <v>396</v>
      </c>
    </row>
    <row r="32" spans="2:11" ht="43.5" customHeight="1" thickBot="1" thickTop="1">
      <c r="B32" s="467"/>
      <c r="C32" s="385" t="s">
        <v>300</v>
      </c>
      <c r="D32" s="386"/>
      <c r="E32" s="386"/>
      <c r="F32" s="316">
        <f t="shared" si="0"/>
        <v>1</v>
      </c>
      <c r="G32" s="341">
        <v>0</v>
      </c>
      <c r="H32" s="341">
        <v>1</v>
      </c>
      <c r="I32" s="343">
        <v>0</v>
      </c>
      <c r="J32" s="343">
        <v>0</v>
      </c>
      <c r="K32" s="345"/>
    </row>
    <row r="33" spans="2:11" ht="43.5" customHeight="1" thickBot="1" thickTop="1">
      <c r="B33" s="468" t="s">
        <v>255</v>
      </c>
      <c r="C33" s="471" t="s">
        <v>305</v>
      </c>
      <c r="D33" s="449"/>
      <c r="E33" s="449"/>
      <c r="F33" s="316">
        <f t="shared" si="0"/>
        <v>139</v>
      </c>
      <c r="G33" s="341">
        <v>48</v>
      </c>
      <c r="H33" s="341">
        <v>73</v>
      </c>
      <c r="I33" s="343">
        <v>18</v>
      </c>
      <c r="J33" s="343">
        <v>0</v>
      </c>
      <c r="K33" s="345" t="s">
        <v>397</v>
      </c>
    </row>
    <row r="34" spans="2:11" ht="43.5" customHeight="1" thickBot="1" thickTop="1">
      <c r="B34" s="469"/>
      <c r="C34" s="391" t="s">
        <v>306</v>
      </c>
      <c r="D34" s="387"/>
      <c r="E34" s="387"/>
      <c r="F34" s="316">
        <f t="shared" si="0"/>
        <v>4</v>
      </c>
      <c r="G34" s="341">
        <v>0</v>
      </c>
      <c r="H34" s="341">
        <v>2</v>
      </c>
      <c r="I34" s="343">
        <v>2</v>
      </c>
      <c r="J34" s="343">
        <v>0</v>
      </c>
      <c r="K34" s="345" t="s">
        <v>398</v>
      </c>
    </row>
    <row r="35" spans="2:11" ht="43.5" customHeight="1" thickBot="1" thickTop="1">
      <c r="B35" s="469"/>
      <c r="C35" s="391" t="s">
        <v>307</v>
      </c>
      <c r="D35" s="387"/>
      <c r="E35" s="387"/>
      <c r="F35" s="316">
        <f t="shared" si="0"/>
        <v>0</v>
      </c>
      <c r="G35" s="341">
        <v>0</v>
      </c>
      <c r="H35" s="341">
        <v>0</v>
      </c>
      <c r="I35" s="343">
        <v>0</v>
      </c>
      <c r="J35" s="343">
        <v>0</v>
      </c>
      <c r="K35" s="345" t="s">
        <v>399</v>
      </c>
    </row>
    <row r="36" spans="2:11" ht="43.5" customHeight="1" thickBot="1" thickTop="1">
      <c r="B36" s="470"/>
      <c r="C36" s="391" t="s">
        <v>308</v>
      </c>
      <c r="D36" s="387"/>
      <c r="E36" s="387"/>
      <c r="F36" s="316">
        <f t="shared" si="0"/>
        <v>2</v>
      </c>
      <c r="G36" s="341">
        <v>0</v>
      </c>
      <c r="H36" s="341">
        <v>0</v>
      </c>
      <c r="I36" s="343">
        <v>2</v>
      </c>
      <c r="J36" s="343">
        <v>0</v>
      </c>
      <c r="K36" s="345" t="s">
        <v>400</v>
      </c>
    </row>
    <row r="37" spans="2:11" ht="43.5" customHeight="1" thickBot="1" thickTop="1">
      <c r="B37" s="468" t="s">
        <v>260</v>
      </c>
      <c r="C37" s="391" t="s">
        <v>301</v>
      </c>
      <c r="D37" s="387"/>
      <c r="E37" s="387"/>
      <c r="F37" s="316">
        <f t="shared" si="0"/>
        <v>4</v>
      </c>
      <c r="G37" s="341">
        <v>1</v>
      </c>
      <c r="H37" s="341">
        <v>1</v>
      </c>
      <c r="I37" s="343">
        <v>1</v>
      </c>
      <c r="J37" s="343">
        <v>1</v>
      </c>
      <c r="K37" s="345"/>
    </row>
    <row r="38" spans="2:11" ht="30" customHeight="1" thickBot="1" thickTop="1">
      <c r="B38" s="469"/>
      <c r="C38" s="401" t="s">
        <v>302</v>
      </c>
      <c r="D38" s="401"/>
      <c r="E38" s="391"/>
      <c r="F38" s="316">
        <f t="shared" si="0"/>
        <v>43</v>
      </c>
      <c r="G38" s="341">
        <v>1</v>
      </c>
      <c r="H38" s="341">
        <v>14</v>
      </c>
      <c r="I38" s="343">
        <v>14</v>
      </c>
      <c r="J38" s="343">
        <v>14</v>
      </c>
      <c r="K38" s="345" t="s">
        <v>401</v>
      </c>
    </row>
    <row r="39" spans="2:11" ht="56.25" customHeight="1" thickBot="1" thickTop="1">
      <c r="B39" s="469"/>
      <c r="C39" s="391" t="s">
        <v>303</v>
      </c>
      <c r="D39" s="387"/>
      <c r="E39" s="387"/>
      <c r="F39" s="316">
        <f t="shared" si="0"/>
        <v>12</v>
      </c>
      <c r="G39" s="341">
        <v>3</v>
      </c>
      <c r="H39" s="341">
        <v>3</v>
      </c>
      <c r="I39" s="343">
        <v>3</v>
      </c>
      <c r="J39" s="343">
        <v>3</v>
      </c>
      <c r="K39" s="345" t="s">
        <v>402</v>
      </c>
    </row>
    <row r="40" spans="2:15" ht="51" thickBot="1" thickTop="1">
      <c r="B40" s="470"/>
      <c r="C40" s="391" t="s">
        <v>304</v>
      </c>
      <c r="D40" s="387"/>
      <c r="E40" s="400"/>
      <c r="F40" s="316">
        <f t="shared" si="0"/>
        <v>123</v>
      </c>
      <c r="G40" s="341">
        <v>3</v>
      </c>
      <c r="H40" s="341">
        <v>36</v>
      </c>
      <c r="I40" s="341">
        <v>42</v>
      </c>
      <c r="J40" s="341">
        <v>42</v>
      </c>
      <c r="K40" s="341" t="s">
        <v>403</v>
      </c>
      <c r="L40" s="51"/>
      <c r="M40" s="51"/>
      <c r="N40" s="51"/>
      <c r="O40" s="52"/>
    </row>
    <row r="41" spans="2:15" ht="46.5" thickBot="1" thickTop="1">
      <c r="B41" s="221" t="s">
        <v>266</v>
      </c>
      <c r="C41" s="391" t="s">
        <v>267</v>
      </c>
      <c r="D41" s="387"/>
      <c r="E41" s="400"/>
      <c r="F41" s="316">
        <f>+G41+H41+I41</f>
        <v>230</v>
      </c>
      <c r="G41" s="341">
        <v>18</v>
      </c>
      <c r="H41" s="341">
        <v>48</v>
      </c>
      <c r="I41" s="341">
        <v>164</v>
      </c>
      <c r="J41" s="341">
        <v>72</v>
      </c>
      <c r="K41" s="341" t="s">
        <v>404</v>
      </c>
      <c r="L41" s="51"/>
      <c r="M41" s="51"/>
      <c r="N41" s="51"/>
      <c r="O41" s="52"/>
    </row>
    <row r="42" spans="2:15" ht="15.75">
      <c r="B42" s="51"/>
      <c r="C42" s="51"/>
      <c r="D42" s="51"/>
      <c r="E42" s="51"/>
      <c r="F42" s="51"/>
      <c r="G42" s="51"/>
      <c r="H42" s="51"/>
      <c r="I42" s="51"/>
      <c r="J42" s="51"/>
      <c r="K42" s="51"/>
      <c r="L42" s="51"/>
      <c r="M42" s="51"/>
      <c r="N42" s="51"/>
      <c r="O42" s="52"/>
    </row>
    <row r="43" spans="2:15" ht="15.75">
      <c r="B43" s="51"/>
      <c r="C43" s="51"/>
      <c r="D43" s="51"/>
      <c r="E43" s="51"/>
      <c r="F43" s="51"/>
      <c r="G43" s="51"/>
      <c r="H43" s="51"/>
      <c r="I43" s="51"/>
      <c r="J43" s="51"/>
      <c r="K43" s="51"/>
      <c r="L43" s="51"/>
      <c r="M43" s="51"/>
      <c r="N43" s="51"/>
      <c r="O43" s="52"/>
    </row>
    <row r="44" spans="1:14" ht="15.75">
      <c r="A44" s="51"/>
      <c r="B44" s="51"/>
      <c r="C44" s="51"/>
      <c r="D44" s="51"/>
      <c r="E44" s="51"/>
      <c r="F44" s="51"/>
      <c r="G44" s="51"/>
      <c r="H44" s="51"/>
      <c r="I44" s="51"/>
      <c r="J44" s="51"/>
      <c r="K44" s="51"/>
      <c r="L44" s="51"/>
      <c r="M44" s="51"/>
      <c r="N44" s="52"/>
    </row>
    <row r="45" spans="1:14" ht="15.75">
      <c r="A45" s="51"/>
      <c r="B45" s="51"/>
      <c r="C45" s="51"/>
      <c r="D45" s="51"/>
      <c r="E45" s="51"/>
      <c r="F45" s="51"/>
      <c r="G45" s="51"/>
      <c r="H45" s="51"/>
      <c r="I45" s="51"/>
      <c r="J45" s="51"/>
      <c r="K45" s="51"/>
      <c r="L45" s="51"/>
      <c r="M45" s="51"/>
      <c r="N45" s="52"/>
    </row>
    <row r="46" spans="1:14" ht="15.75">
      <c r="A46" s="51"/>
      <c r="B46" s="51"/>
      <c r="C46" s="51"/>
      <c r="D46" s="51"/>
      <c r="E46" s="51"/>
      <c r="F46" s="51"/>
      <c r="G46" s="51"/>
      <c r="H46" s="51"/>
      <c r="I46" s="51"/>
      <c r="J46" s="51"/>
      <c r="K46" s="51"/>
      <c r="L46" s="51"/>
      <c r="M46" s="51"/>
      <c r="N46" s="52"/>
    </row>
    <row r="47" spans="1:14" ht="15.75">
      <c r="A47" s="51"/>
      <c r="B47" s="51"/>
      <c r="C47" s="51"/>
      <c r="D47" s="51"/>
      <c r="E47" s="51"/>
      <c r="F47" s="51"/>
      <c r="G47" s="51"/>
      <c r="H47" s="51"/>
      <c r="I47" s="51"/>
      <c r="J47" s="51"/>
      <c r="K47" s="51"/>
      <c r="L47" s="51"/>
      <c r="M47" s="51"/>
      <c r="N47" s="52"/>
    </row>
    <row r="48" spans="1:14" ht="15.75">
      <c r="A48" s="51"/>
      <c r="B48" s="51"/>
      <c r="C48" s="51"/>
      <c r="D48" s="51"/>
      <c r="E48" s="51"/>
      <c r="F48" s="51"/>
      <c r="G48" s="51"/>
      <c r="H48" s="51"/>
      <c r="I48" s="51"/>
      <c r="J48" s="51"/>
      <c r="K48" s="51"/>
      <c r="L48" s="51"/>
      <c r="M48" s="51"/>
      <c r="N48" s="52"/>
    </row>
    <row r="49" spans="1:14" ht="15.75">
      <c r="A49" s="51"/>
      <c r="B49" s="51"/>
      <c r="C49" s="51"/>
      <c r="D49" s="51"/>
      <c r="E49" s="51"/>
      <c r="F49" s="51"/>
      <c r="G49" s="51"/>
      <c r="H49" s="51"/>
      <c r="I49" s="51"/>
      <c r="J49" s="51"/>
      <c r="K49" s="51"/>
      <c r="L49" s="51"/>
      <c r="M49" s="51"/>
      <c r="N49" s="52"/>
    </row>
    <row r="50" spans="1:14" ht="15.75">
      <c r="A50" s="51"/>
      <c r="B50" s="51"/>
      <c r="C50" s="51"/>
      <c r="D50" s="51"/>
      <c r="E50" s="51"/>
      <c r="F50" s="51"/>
      <c r="G50" s="51"/>
      <c r="H50" s="51"/>
      <c r="I50" s="51"/>
      <c r="J50" s="51"/>
      <c r="K50" s="51"/>
      <c r="L50" s="51"/>
      <c r="M50" s="51"/>
      <c r="N50" s="52"/>
    </row>
    <row r="51" spans="1:14" ht="15.75">
      <c r="A51" s="51"/>
      <c r="B51" s="51"/>
      <c r="C51" s="51"/>
      <c r="D51" s="51"/>
      <c r="E51" s="51"/>
      <c r="F51" s="51"/>
      <c r="G51" s="51"/>
      <c r="H51" s="51"/>
      <c r="I51" s="51"/>
      <c r="J51" s="51"/>
      <c r="K51" s="51"/>
      <c r="L51" s="51"/>
      <c r="M51" s="51"/>
      <c r="N51" s="52"/>
    </row>
    <row r="52" spans="1:14" ht="15.75">
      <c r="A52" s="51"/>
      <c r="B52" s="51"/>
      <c r="C52" s="51"/>
      <c r="D52" s="51"/>
      <c r="E52" s="51"/>
      <c r="F52" s="51"/>
      <c r="G52" s="51"/>
      <c r="H52" s="51"/>
      <c r="I52" s="51"/>
      <c r="J52" s="51"/>
      <c r="K52" s="51"/>
      <c r="L52" s="51"/>
      <c r="M52" s="51"/>
      <c r="N52" s="52"/>
    </row>
    <row r="53" spans="1:14" ht="15.75">
      <c r="A53" s="51"/>
      <c r="B53" s="51"/>
      <c r="C53" s="51"/>
      <c r="D53" s="51"/>
      <c r="E53" s="51"/>
      <c r="F53" s="51"/>
      <c r="G53" s="51"/>
      <c r="H53" s="51"/>
      <c r="I53" s="51"/>
      <c r="J53" s="51"/>
      <c r="K53" s="51"/>
      <c r="L53" s="51"/>
      <c r="M53" s="51"/>
      <c r="N53" s="52"/>
    </row>
    <row r="54" spans="1:14" ht="15.75">
      <c r="A54" s="51"/>
      <c r="B54" s="51"/>
      <c r="C54" s="51"/>
      <c r="D54" s="51"/>
      <c r="E54" s="51"/>
      <c r="F54" s="51"/>
      <c r="G54" s="51"/>
      <c r="H54" s="51"/>
      <c r="I54" s="51"/>
      <c r="J54" s="51"/>
      <c r="K54" s="51"/>
      <c r="L54" s="51"/>
      <c r="M54" s="51"/>
      <c r="N54" s="52"/>
    </row>
    <row r="55" spans="1:14" ht="15.75">
      <c r="A55" s="51"/>
      <c r="B55" s="51"/>
      <c r="C55" s="51"/>
      <c r="D55" s="51"/>
      <c r="E55" s="51"/>
      <c r="F55" s="51"/>
      <c r="G55" s="51"/>
      <c r="H55" s="51"/>
      <c r="I55" s="51"/>
      <c r="J55" s="51"/>
      <c r="K55" s="51"/>
      <c r="L55" s="51"/>
      <c r="M55" s="51"/>
      <c r="N55" s="52"/>
    </row>
    <row r="56" spans="1:14" ht="15.75">
      <c r="A56" s="51"/>
      <c r="B56" s="51"/>
      <c r="C56" s="51"/>
      <c r="D56" s="51"/>
      <c r="E56" s="51"/>
      <c r="F56" s="51"/>
      <c r="G56" s="51"/>
      <c r="H56" s="51"/>
      <c r="I56" s="51"/>
      <c r="J56" s="51"/>
      <c r="K56" s="51"/>
      <c r="L56" s="51"/>
      <c r="M56" s="51"/>
      <c r="N56" s="52"/>
    </row>
    <row r="57" spans="1:14" ht="15.75">
      <c r="A57" s="51"/>
      <c r="B57" s="51"/>
      <c r="C57" s="51"/>
      <c r="D57" s="51"/>
      <c r="E57" s="51"/>
      <c r="F57" s="51"/>
      <c r="G57" s="51"/>
      <c r="H57" s="51"/>
      <c r="I57" s="51"/>
      <c r="J57" s="51"/>
      <c r="K57" s="51"/>
      <c r="L57" s="51"/>
      <c r="M57" s="51"/>
      <c r="N57" s="52"/>
    </row>
    <row r="58" spans="1:14" ht="15.75">
      <c r="A58" s="51"/>
      <c r="B58" s="51"/>
      <c r="C58" s="51"/>
      <c r="D58" s="51"/>
      <c r="E58" s="51"/>
      <c r="F58" s="51"/>
      <c r="G58" s="51"/>
      <c r="H58" s="51"/>
      <c r="I58" s="51"/>
      <c r="J58" s="51"/>
      <c r="K58" s="51"/>
      <c r="L58" s="51"/>
      <c r="M58" s="51"/>
      <c r="N58" s="52"/>
    </row>
    <row r="59" spans="1:14" ht="15.75">
      <c r="A59" s="51"/>
      <c r="B59" s="51"/>
      <c r="C59" s="51"/>
      <c r="D59" s="51"/>
      <c r="E59" s="51"/>
      <c r="F59" s="51"/>
      <c r="G59" s="51"/>
      <c r="H59" s="51"/>
      <c r="I59" s="51"/>
      <c r="J59" s="51"/>
      <c r="K59" s="51"/>
      <c r="L59" s="51"/>
      <c r="M59" s="51"/>
      <c r="N59" s="52"/>
    </row>
    <row r="60" spans="1:14" ht="15.75">
      <c r="A60" s="51"/>
      <c r="B60" s="51"/>
      <c r="C60" s="51"/>
      <c r="D60" s="51"/>
      <c r="E60" s="51"/>
      <c r="F60" s="51"/>
      <c r="G60" s="51"/>
      <c r="H60" s="51"/>
      <c r="I60" s="51"/>
      <c r="J60" s="51"/>
      <c r="K60" s="51"/>
      <c r="L60" s="51"/>
      <c r="M60" s="51"/>
      <c r="N60" s="52"/>
    </row>
    <row r="61" spans="1:14" ht="15.75">
      <c r="A61" s="51"/>
      <c r="B61" s="51"/>
      <c r="C61" s="51"/>
      <c r="D61" s="51"/>
      <c r="E61" s="51"/>
      <c r="F61" s="51"/>
      <c r="G61" s="51"/>
      <c r="H61" s="51"/>
      <c r="I61" s="51"/>
      <c r="J61" s="51"/>
      <c r="K61" s="51"/>
      <c r="L61" s="51"/>
      <c r="M61" s="51"/>
      <c r="N61" s="52"/>
    </row>
    <row r="62" spans="1:14" ht="15.75">
      <c r="A62" s="51"/>
      <c r="B62" s="51"/>
      <c r="C62" s="51"/>
      <c r="D62" s="51"/>
      <c r="E62" s="51"/>
      <c r="F62" s="51"/>
      <c r="G62" s="51"/>
      <c r="H62" s="51"/>
      <c r="I62" s="51"/>
      <c r="J62" s="51"/>
      <c r="K62" s="51"/>
      <c r="L62" s="51"/>
      <c r="M62" s="51"/>
      <c r="N62" s="52"/>
    </row>
    <row r="63" spans="1:14" ht="15.75">
      <c r="A63" s="51"/>
      <c r="B63" s="51"/>
      <c r="C63" s="51"/>
      <c r="D63" s="51"/>
      <c r="E63" s="51"/>
      <c r="F63" s="51"/>
      <c r="G63" s="51"/>
      <c r="H63" s="51"/>
      <c r="I63" s="51"/>
      <c r="J63" s="51"/>
      <c r="K63" s="51"/>
      <c r="L63" s="51"/>
      <c r="M63" s="51"/>
      <c r="N63" s="52"/>
    </row>
    <row r="64" spans="1:14" ht="15.75">
      <c r="A64" s="51"/>
      <c r="B64" s="51"/>
      <c r="C64" s="51"/>
      <c r="D64" s="51"/>
      <c r="E64" s="51"/>
      <c r="F64" s="51"/>
      <c r="G64" s="51"/>
      <c r="H64" s="51"/>
      <c r="I64" s="51"/>
      <c r="J64" s="51"/>
      <c r="K64" s="51"/>
      <c r="L64" s="51"/>
      <c r="M64" s="51"/>
      <c r="N64" s="52"/>
    </row>
    <row r="65" spans="1:14" ht="15.75">
      <c r="A65" s="51"/>
      <c r="B65" s="51"/>
      <c r="C65" s="51"/>
      <c r="D65" s="51"/>
      <c r="E65" s="51"/>
      <c r="F65" s="51"/>
      <c r="G65" s="51"/>
      <c r="H65" s="51"/>
      <c r="I65" s="51"/>
      <c r="J65" s="51"/>
      <c r="K65" s="51"/>
      <c r="L65" s="51"/>
      <c r="M65" s="51"/>
      <c r="N65" s="52"/>
    </row>
    <row r="66" spans="1:14" ht="15.75">
      <c r="A66" s="51"/>
      <c r="B66" s="51"/>
      <c r="C66" s="51"/>
      <c r="D66" s="51"/>
      <c r="E66" s="51"/>
      <c r="F66" s="51"/>
      <c r="G66" s="51"/>
      <c r="H66" s="51"/>
      <c r="I66" s="51"/>
      <c r="J66" s="51"/>
      <c r="K66" s="51"/>
      <c r="L66" s="51"/>
      <c r="M66" s="51"/>
      <c r="N66" s="52"/>
    </row>
    <row r="67" spans="1:14" ht="15.75">
      <c r="A67" s="51"/>
      <c r="B67" s="51"/>
      <c r="C67" s="51"/>
      <c r="D67" s="51"/>
      <c r="E67" s="51"/>
      <c r="F67" s="51"/>
      <c r="G67" s="51"/>
      <c r="H67" s="51"/>
      <c r="I67" s="51"/>
      <c r="J67" s="51"/>
      <c r="K67" s="51"/>
      <c r="L67" s="51"/>
      <c r="M67" s="51"/>
      <c r="N67" s="52"/>
    </row>
    <row r="68" spans="1:14" ht="15.75">
      <c r="A68" s="51"/>
      <c r="B68" s="51"/>
      <c r="C68" s="51"/>
      <c r="D68" s="51"/>
      <c r="E68" s="51"/>
      <c r="F68" s="51"/>
      <c r="G68" s="51"/>
      <c r="H68" s="51"/>
      <c r="I68" s="51"/>
      <c r="J68" s="51"/>
      <c r="K68" s="51"/>
      <c r="L68" s="51"/>
      <c r="M68" s="51"/>
      <c r="N68" s="52"/>
    </row>
    <row r="69" spans="1:14" ht="15.75">
      <c r="A69" s="51"/>
      <c r="B69" s="51"/>
      <c r="C69" s="51"/>
      <c r="D69" s="51"/>
      <c r="E69" s="51"/>
      <c r="F69" s="51"/>
      <c r="G69" s="51"/>
      <c r="H69" s="51"/>
      <c r="I69" s="51"/>
      <c r="J69" s="51"/>
      <c r="K69" s="51"/>
      <c r="L69" s="51"/>
      <c r="M69" s="51"/>
      <c r="N69" s="52"/>
    </row>
    <row r="70" spans="1:14" ht="15.75">
      <c r="A70" s="51"/>
      <c r="B70" s="51"/>
      <c r="C70" s="51"/>
      <c r="D70" s="51"/>
      <c r="E70" s="51"/>
      <c r="F70" s="51"/>
      <c r="G70" s="51"/>
      <c r="H70" s="51"/>
      <c r="I70" s="51"/>
      <c r="J70" s="51"/>
      <c r="K70" s="51"/>
      <c r="L70" s="51"/>
      <c r="M70" s="51"/>
      <c r="N70" s="52"/>
    </row>
    <row r="71" spans="1:14" ht="15.75">
      <c r="A71" s="51"/>
      <c r="B71" s="51"/>
      <c r="C71" s="51"/>
      <c r="D71" s="51"/>
      <c r="E71" s="51"/>
      <c r="F71" s="51"/>
      <c r="G71" s="51"/>
      <c r="H71" s="51"/>
      <c r="I71" s="51"/>
      <c r="J71" s="51"/>
      <c r="K71" s="51"/>
      <c r="L71" s="51"/>
      <c r="M71" s="51"/>
      <c r="N71" s="52"/>
    </row>
    <row r="72" spans="1:14" ht="15.75">
      <c r="A72" s="51"/>
      <c r="B72" s="51"/>
      <c r="C72" s="51"/>
      <c r="D72" s="51"/>
      <c r="E72" s="51"/>
      <c r="F72" s="51"/>
      <c r="G72" s="51"/>
      <c r="H72" s="51"/>
      <c r="I72" s="51"/>
      <c r="J72" s="51"/>
      <c r="K72" s="51"/>
      <c r="L72" s="51"/>
      <c r="M72" s="51"/>
      <c r="N72" s="52"/>
    </row>
    <row r="73" spans="1:14" ht="15.75">
      <c r="A73" s="51"/>
      <c r="B73" s="51"/>
      <c r="C73" s="51"/>
      <c r="D73" s="51"/>
      <c r="E73" s="51"/>
      <c r="F73" s="51"/>
      <c r="G73" s="51"/>
      <c r="H73" s="51"/>
      <c r="I73" s="51"/>
      <c r="J73" s="51"/>
      <c r="K73" s="51"/>
      <c r="L73" s="51"/>
      <c r="M73" s="51"/>
      <c r="N73" s="52"/>
    </row>
    <row r="74" spans="1:14" ht="15.75">
      <c r="A74" s="51"/>
      <c r="B74" s="51"/>
      <c r="C74" s="51"/>
      <c r="D74" s="51"/>
      <c r="E74" s="51"/>
      <c r="F74" s="51"/>
      <c r="G74" s="51"/>
      <c r="H74" s="51"/>
      <c r="I74" s="51"/>
      <c r="J74" s="51"/>
      <c r="K74" s="51"/>
      <c r="L74" s="51"/>
      <c r="M74" s="51"/>
      <c r="N74" s="52"/>
    </row>
    <row r="75" spans="1:14" ht="15.75">
      <c r="A75" s="51"/>
      <c r="B75" s="51"/>
      <c r="C75" s="51"/>
      <c r="D75" s="51"/>
      <c r="E75" s="51"/>
      <c r="F75" s="51"/>
      <c r="G75" s="51"/>
      <c r="H75" s="51"/>
      <c r="I75" s="51"/>
      <c r="J75" s="51"/>
      <c r="K75" s="51"/>
      <c r="L75" s="51"/>
      <c r="M75" s="51"/>
      <c r="N75" s="52"/>
    </row>
    <row r="76" spans="1:14" ht="15.75">
      <c r="A76" s="51"/>
      <c r="B76" s="51"/>
      <c r="C76" s="51"/>
      <c r="D76" s="51"/>
      <c r="E76" s="51"/>
      <c r="F76" s="51"/>
      <c r="G76" s="51"/>
      <c r="H76" s="51"/>
      <c r="I76" s="51"/>
      <c r="J76" s="51"/>
      <c r="K76" s="51"/>
      <c r="L76" s="51"/>
      <c r="M76" s="51"/>
      <c r="N76" s="52"/>
    </row>
    <row r="77" spans="1:14" ht="15.75">
      <c r="A77" s="51"/>
      <c r="B77" s="51"/>
      <c r="C77" s="51"/>
      <c r="D77" s="51"/>
      <c r="E77" s="51"/>
      <c r="F77" s="51"/>
      <c r="G77" s="51"/>
      <c r="H77" s="51"/>
      <c r="I77" s="51"/>
      <c r="J77" s="51"/>
      <c r="K77" s="51"/>
      <c r="L77" s="51"/>
      <c r="M77" s="51"/>
      <c r="N77" s="52"/>
    </row>
    <row r="78" spans="1:14" ht="15.75">
      <c r="A78" s="51"/>
      <c r="B78" s="51"/>
      <c r="C78" s="51"/>
      <c r="D78" s="51"/>
      <c r="E78" s="51"/>
      <c r="F78" s="51"/>
      <c r="G78" s="51"/>
      <c r="H78" s="51"/>
      <c r="I78" s="51"/>
      <c r="J78" s="51"/>
      <c r="K78" s="51"/>
      <c r="L78" s="51"/>
      <c r="M78" s="51"/>
      <c r="N78" s="52"/>
    </row>
    <row r="79" spans="1:14" ht="15.75">
      <c r="A79" s="51"/>
      <c r="B79" s="51"/>
      <c r="C79" s="51"/>
      <c r="D79" s="51"/>
      <c r="E79" s="51"/>
      <c r="F79" s="51"/>
      <c r="G79" s="51"/>
      <c r="H79" s="51"/>
      <c r="I79" s="51"/>
      <c r="J79" s="51"/>
      <c r="K79" s="51"/>
      <c r="L79" s="51"/>
      <c r="M79" s="51"/>
      <c r="N79" s="52"/>
    </row>
    <row r="80" spans="1:14" ht="15.75">
      <c r="A80" s="51"/>
      <c r="B80" s="51"/>
      <c r="C80" s="51"/>
      <c r="D80" s="51"/>
      <c r="E80" s="51"/>
      <c r="F80" s="51"/>
      <c r="G80" s="51"/>
      <c r="H80" s="51"/>
      <c r="I80" s="51"/>
      <c r="J80" s="51"/>
      <c r="K80" s="51"/>
      <c r="L80" s="51"/>
      <c r="M80" s="51"/>
      <c r="N80" s="52"/>
    </row>
    <row r="81" spans="1:14" ht="15.75">
      <c r="A81" s="51"/>
      <c r="B81" s="51"/>
      <c r="C81" s="51"/>
      <c r="D81" s="51"/>
      <c r="E81" s="51"/>
      <c r="F81" s="51"/>
      <c r="G81" s="51"/>
      <c r="H81" s="51"/>
      <c r="I81" s="51"/>
      <c r="J81" s="51"/>
      <c r="K81" s="51"/>
      <c r="L81" s="51"/>
      <c r="M81" s="51"/>
      <c r="N81" s="52"/>
    </row>
    <row r="82" spans="1:14" ht="15.75">
      <c r="A82" s="51"/>
      <c r="B82" s="51"/>
      <c r="C82" s="51"/>
      <c r="D82" s="51"/>
      <c r="E82" s="51"/>
      <c r="F82" s="51"/>
      <c r="G82" s="51"/>
      <c r="H82" s="51"/>
      <c r="I82" s="51"/>
      <c r="J82" s="51"/>
      <c r="K82" s="51"/>
      <c r="L82" s="51"/>
      <c r="M82" s="51"/>
      <c r="N82" s="52"/>
    </row>
    <row r="83" spans="1:14" ht="15.75">
      <c r="A83" s="51"/>
      <c r="B83" s="51"/>
      <c r="C83" s="51"/>
      <c r="D83" s="51"/>
      <c r="E83" s="51"/>
      <c r="F83" s="51"/>
      <c r="G83" s="51"/>
      <c r="H83" s="51"/>
      <c r="I83" s="51"/>
      <c r="J83" s="51"/>
      <c r="K83" s="51"/>
      <c r="L83" s="51"/>
      <c r="M83" s="51"/>
      <c r="N83" s="52"/>
    </row>
    <row r="84" spans="1:14" ht="15.75">
      <c r="A84" s="51"/>
      <c r="B84" s="51"/>
      <c r="C84" s="51"/>
      <c r="D84" s="51"/>
      <c r="E84" s="51"/>
      <c r="F84" s="51"/>
      <c r="G84" s="51"/>
      <c r="H84" s="51"/>
      <c r="I84" s="51"/>
      <c r="J84" s="51"/>
      <c r="K84" s="51"/>
      <c r="L84" s="51"/>
      <c r="M84" s="51"/>
      <c r="N84" s="52"/>
    </row>
    <row r="85" spans="1:14" ht="15.75">
      <c r="A85" s="51"/>
      <c r="B85" s="51"/>
      <c r="C85" s="51"/>
      <c r="D85" s="51"/>
      <c r="E85" s="51"/>
      <c r="F85" s="51"/>
      <c r="G85" s="51"/>
      <c r="H85" s="51"/>
      <c r="I85" s="51"/>
      <c r="J85" s="51"/>
      <c r="K85" s="51"/>
      <c r="L85" s="51"/>
      <c r="M85" s="51"/>
      <c r="N85" s="52"/>
    </row>
    <row r="86" spans="1:14" ht="15.75">
      <c r="A86" s="51"/>
      <c r="B86" s="51"/>
      <c r="C86" s="51"/>
      <c r="D86" s="51"/>
      <c r="E86" s="51"/>
      <c r="F86" s="51"/>
      <c r="G86" s="51"/>
      <c r="H86" s="51"/>
      <c r="I86" s="51"/>
      <c r="J86" s="51"/>
      <c r="K86" s="51"/>
      <c r="L86" s="51"/>
      <c r="M86" s="51"/>
      <c r="N86" s="52"/>
    </row>
    <row r="87" spans="1:14" ht="15.75">
      <c r="A87" s="51"/>
      <c r="B87" s="51"/>
      <c r="C87" s="51"/>
      <c r="D87" s="51"/>
      <c r="E87" s="51"/>
      <c r="F87" s="51"/>
      <c r="G87" s="51"/>
      <c r="H87" s="51"/>
      <c r="I87" s="51"/>
      <c r="J87" s="51"/>
      <c r="K87" s="51"/>
      <c r="L87" s="51"/>
      <c r="M87" s="51"/>
      <c r="N87" s="52"/>
    </row>
    <row r="88" spans="1:14" ht="15.75">
      <c r="A88" s="51"/>
      <c r="B88" s="51"/>
      <c r="C88" s="51"/>
      <c r="D88" s="51"/>
      <c r="E88" s="51"/>
      <c r="F88" s="51"/>
      <c r="G88" s="51"/>
      <c r="H88" s="51"/>
      <c r="I88" s="51"/>
      <c r="J88" s="51"/>
      <c r="K88" s="51"/>
      <c r="L88" s="51"/>
      <c r="M88" s="51"/>
      <c r="N88" s="52"/>
    </row>
    <row r="89" spans="1:14" ht="15.75">
      <c r="A89" s="51"/>
      <c r="B89" s="51"/>
      <c r="C89" s="51"/>
      <c r="D89" s="51"/>
      <c r="E89" s="51"/>
      <c r="F89" s="51"/>
      <c r="G89" s="51"/>
      <c r="H89" s="51"/>
      <c r="I89" s="51"/>
      <c r="J89" s="51"/>
      <c r="K89" s="51"/>
      <c r="L89" s="51"/>
      <c r="M89" s="51"/>
      <c r="N89" s="52"/>
    </row>
    <row r="90" spans="1:14" ht="15.75">
      <c r="A90" s="51"/>
      <c r="B90" s="51"/>
      <c r="C90" s="51"/>
      <c r="D90" s="51"/>
      <c r="E90" s="51"/>
      <c r="F90" s="51"/>
      <c r="G90" s="51"/>
      <c r="H90" s="51"/>
      <c r="I90" s="51"/>
      <c r="J90" s="51"/>
      <c r="K90" s="51"/>
      <c r="L90" s="51"/>
      <c r="M90" s="51"/>
      <c r="N90" s="52"/>
    </row>
    <row r="91" spans="1:14" ht="15.75">
      <c r="A91" s="51"/>
      <c r="B91" s="51"/>
      <c r="C91" s="51"/>
      <c r="D91" s="51"/>
      <c r="E91" s="51"/>
      <c r="F91" s="51"/>
      <c r="G91" s="51"/>
      <c r="H91" s="51"/>
      <c r="I91" s="51"/>
      <c r="J91" s="51"/>
      <c r="K91" s="51"/>
      <c r="L91" s="51"/>
      <c r="M91" s="51"/>
      <c r="N91" s="52"/>
    </row>
    <row r="92" spans="1:14" ht="15.75">
      <c r="A92" s="51"/>
      <c r="B92" s="51"/>
      <c r="C92" s="51"/>
      <c r="D92" s="51"/>
      <c r="E92" s="51"/>
      <c r="F92" s="51"/>
      <c r="G92" s="51"/>
      <c r="H92" s="51"/>
      <c r="I92" s="51"/>
      <c r="J92" s="51"/>
      <c r="K92" s="51"/>
      <c r="L92" s="51"/>
      <c r="M92" s="51"/>
      <c r="N92" s="52"/>
    </row>
    <row r="93" spans="1:14" ht="15.75">
      <c r="A93" s="51"/>
      <c r="B93" s="51"/>
      <c r="C93" s="51"/>
      <c r="D93" s="51"/>
      <c r="E93" s="51"/>
      <c r="F93" s="51"/>
      <c r="G93" s="51"/>
      <c r="H93" s="51"/>
      <c r="I93" s="51"/>
      <c r="J93" s="51"/>
      <c r="K93" s="51"/>
      <c r="L93" s="51"/>
      <c r="M93" s="51"/>
      <c r="N93" s="52"/>
    </row>
    <row r="94" spans="1:14" ht="15.75">
      <c r="A94" s="51"/>
      <c r="B94" s="51"/>
      <c r="C94" s="51"/>
      <c r="D94" s="51"/>
      <c r="E94" s="51"/>
      <c r="F94" s="51"/>
      <c r="G94" s="51"/>
      <c r="H94" s="51"/>
      <c r="I94" s="51"/>
      <c r="J94" s="51"/>
      <c r="K94" s="51"/>
      <c r="L94" s="51"/>
      <c r="M94" s="51"/>
      <c r="N94" s="52"/>
    </row>
    <row r="95" spans="1:14" ht="15.75">
      <c r="A95" s="51"/>
      <c r="B95" s="51"/>
      <c r="C95" s="51"/>
      <c r="D95" s="51"/>
      <c r="E95" s="51"/>
      <c r="F95" s="51"/>
      <c r="G95" s="51"/>
      <c r="H95" s="51"/>
      <c r="I95" s="51"/>
      <c r="J95" s="51"/>
      <c r="K95" s="51"/>
      <c r="L95" s="51"/>
      <c r="M95" s="51"/>
      <c r="N95" s="52"/>
    </row>
    <row r="96" spans="1:14" ht="15.75">
      <c r="A96" s="51"/>
      <c r="B96" s="51"/>
      <c r="C96" s="51"/>
      <c r="D96" s="51"/>
      <c r="E96" s="51"/>
      <c r="F96" s="51"/>
      <c r="G96" s="51"/>
      <c r="H96" s="51"/>
      <c r="I96" s="51"/>
      <c r="J96" s="51"/>
      <c r="K96" s="51"/>
      <c r="L96" s="51"/>
      <c r="M96" s="51"/>
      <c r="N96" s="52"/>
    </row>
    <row r="97" spans="1:14" ht="15.75">
      <c r="A97" s="51"/>
      <c r="B97" s="51"/>
      <c r="C97" s="51"/>
      <c r="D97" s="51"/>
      <c r="E97" s="51"/>
      <c r="F97" s="51"/>
      <c r="G97" s="51"/>
      <c r="H97" s="51"/>
      <c r="I97" s="51"/>
      <c r="J97" s="51"/>
      <c r="K97" s="51"/>
      <c r="L97" s="51"/>
      <c r="M97" s="51"/>
      <c r="N97" s="52"/>
    </row>
    <row r="98" spans="1:14" ht="15.75">
      <c r="A98" s="51"/>
      <c r="B98" s="51"/>
      <c r="C98" s="51"/>
      <c r="D98" s="51"/>
      <c r="E98" s="51"/>
      <c r="F98" s="51"/>
      <c r="G98" s="51"/>
      <c r="H98" s="51"/>
      <c r="I98" s="51"/>
      <c r="J98" s="51"/>
      <c r="K98" s="51"/>
      <c r="L98" s="51"/>
      <c r="M98" s="51"/>
      <c r="N98" s="52"/>
    </row>
    <row r="99" spans="1:14" ht="15.75">
      <c r="A99" s="51"/>
      <c r="B99" s="51"/>
      <c r="C99" s="51"/>
      <c r="D99" s="51"/>
      <c r="E99" s="51"/>
      <c r="F99" s="51"/>
      <c r="G99" s="51"/>
      <c r="H99" s="51"/>
      <c r="I99" s="51"/>
      <c r="J99" s="51"/>
      <c r="K99" s="51"/>
      <c r="L99" s="51"/>
      <c r="M99" s="51"/>
      <c r="N99" s="52"/>
    </row>
    <row r="100" spans="1:14" ht="15.75">
      <c r="A100" s="51"/>
      <c r="B100" s="51"/>
      <c r="C100" s="51"/>
      <c r="D100" s="51"/>
      <c r="E100" s="51"/>
      <c r="F100" s="51"/>
      <c r="G100" s="51"/>
      <c r="H100" s="51"/>
      <c r="I100" s="51"/>
      <c r="J100" s="51"/>
      <c r="K100" s="51"/>
      <c r="L100" s="51"/>
      <c r="M100" s="51"/>
      <c r="N100" s="52"/>
    </row>
    <row r="101" spans="1:14" ht="15.75">
      <c r="A101" s="51"/>
      <c r="B101" s="51"/>
      <c r="C101" s="51"/>
      <c r="D101" s="51"/>
      <c r="E101" s="51"/>
      <c r="F101" s="51"/>
      <c r="G101" s="51"/>
      <c r="H101" s="51"/>
      <c r="I101" s="51"/>
      <c r="J101" s="51"/>
      <c r="K101" s="51"/>
      <c r="L101" s="51"/>
      <c r="M101" s="51"/>
      <c r="N101" s="52"/>
    </row>
    <row r="102" spans="1:14" ht="15.75">
      <c r="A102" s="51"/>
      <c r="B102" s="51"/>
      <c r="C102" s="51"/>
      <c r="D102" s="51"/>
      <c r="E102" s="51"/>
      <c r="F102" s="51"/>
      <c r="G102" s="51"/>
      <c r="H102" s="51"/>
      <c r="I102" s="51"/>
      <c r="J102" s="51"/>
      <c r="K102" s="51"/>
      <c r="L102" s="51"/>
      <c r="M102" s="51"/>
      <c r="N102" s="52"/>
    </row>
    <row r="103" spans="1:14" ht="15.75">
      <c r="A103" s="51"/>
      <c r="B103" s="51"/>
      <c r="C103" s="51"/>
      <c r="D103" s="51"/>
      <c r="E103" s="51"/>
      <c r="F103" s="51"/>
      <c r="G103" s="51"/>
      <c r="H103" s="51"/>
      <c r="I103" s="51"/>
      <c r="J103" s="51"/>
      <c r="K103" s="51"/>
      <c r="L103" s="51"/>
      <c r="M103" s="51"/>
      <c r="N103" s="52"/>
    </row>
    <row r="104" spans="1:14" ht="15.75">
      <c r="A104" s="51"/>
      <c r="B104" s="51"/>
      <c r="C104" s="51"/>
      <c r="D104" s="51"/>
      <c r="E104" s="51"/>
      <c r="F104" s="51"/>
      <c r="G104" s="51"/>
      <c r="H104" s="51"/>
      <c r="I104" s="51"/>
      <c r="J104" s="51"/>
      <c r="K104" s="51"/>
      <c r="L104" s="51"/>
      <c r="M104" s="51"/>
      <c r="N104" s="52"/>
    </row>
    <row r="105" spans="1:14" ht="15.75">
      <c r="A105" s="51"/>
      <c r="B105" s="51"/>
      <c r="C105" s="51"/>
      <c r="D105" s="51"/>
      <c r="E105" s="51"/>
      <c r="F105" s="51"/>
      <c r="G105" s="51"/>
      <c r="H105" s="51"/>
      <c r="I105" s="51"/>
      <c r="J105" s="51"/>
      <c r="K105" s="51"/>
      <c r="L105" s="51"/>
      <c r="M105" s="51"/>
      <c r="N105" s="52"/>
    </row>
    <row r="106" spans="1:14" ht="15.75">
      <c r="A106" s="51"/>
      <c r="B106" s="51"/>
      <c r="C106" s="51"/>
      <c r="D106" s="51"/>
      <c r="E106" s="51"/>
      <c r="F106" s="51"/>
      <c r="G106" s="51"/>
      <c r="H106" s="51"/>
      <c r="I106" s="51"/>
      <c r="J106" s="51"/>
      <c r="K106" s="51"/>
      <c r="L106" s="51"/>
      <c r="M106" s="51"/>
      <c r="N106" s="52"/>
    </row>
    <row r="107" spans="1:14" ht="15.75">
      <c r="A107" s="51"/>
      <c r="B107" s="51"/>
      <c r="C107" s="51"/>
      <c r="D107" s="51"/>
      <c r="E107" s="51"/>
      <c r="F107" s="51"/>
      <c r="G107" s="51"/>
      <c r="H107" s="51"/>
      <c r="I107" s="51"/>
      <c r="J107" s="51"/>
      <c r="K107" s="51"/>
      <c r="L107" s="51"/>
      <c r="M107" s="51"/>
      <c r="N107" s="52"/>
    </row>
    <row r="108" spans="1:14" ht="15.75">
      <c r="A108" s="51"/>
      <c r="B108" s="51"/>
      <c r="C108" s="51"/>
      <c r="D108" s="51"/>
      <c r="E108" s="51"/>
      <c r="F108" s="51"/>
      <c r="G108" s="51"/>
      <c r="H108" s="51"/>
      <c r="I108" s="51"/>
      <c r="J108" s="51"/>
      <c r="K108" s="51"/>
      <c r="L108" s="51"/>
      <c r="M108" s="51"/>
      <c r="N108" s="52"/>
    </row>
    <row r="109" spans="1:14" ht="15.75">
      <c r="A109" s="51"/>
      <c r="B109" s="51"/>
      <c r="C109" s="51"/>
      <c r="D109" s="51"/>
      <c r="E109" s="51"/>
      <c r="F109" s="51"/>
      <c r="G109" s="51"/>
      <c r="H109" s="51"/>
      <c r="I109" s="51"/>
      <c r="J109" s="51"/>
      <c r="K109" s="51"/>
      <c r="L109" s="51"/>
      <c r="M109" s="51"/>
      <c r="N109" s="52"/>
    </row>
    <row r="110" spans="1:14" ht="15.75">
      <c r="A110" s="51"/>
      <c r="B110" s="51"/>
      <c r="C110" s="51"/>
      <c r="D110" s="51"/>
      <c r="E110" s="51"/>
      <c r="F110" s="51"/>
      <c r="G110" s="51"/>
      <c r="H110" s="51"/>
      <c r="I110" s="51"/>
      <c r="J110" s="51"/>
      <c r="K110" s="51"/>
      <c r="L110" s="51"/>
      <c r="M110" s="51"/>
      <c r="N110" s="52"/>
    </row>
    <row r="111" spans="1:14" ht="15.75">
      <c r="A111" s="51"/>
      <c r="B111" s="51"/>
      <c r="C111" s="51"/>
      <c r="D111" s="51"/>
      <c r="E111" s="51"/>
      <c r="F111" s="51"/>
      <c r="G111" s="51"/>
      <c r="H111" s="51"/>
      <c r="I111" s="51"/>
      <c r="J111" s="51"/>
      <c r="K111" s="51"/>
      <c r="L111" s="51"/>
      <c r="M111" s="51"/>
      <c r="N111" s="52"/>
    </row>
    <row r="112" spans="1:14" ht="15.75">
      <c r="A112" s="51"/>
      <c r="B112" s="51"/>
      <c r="C112" s="51"/>
      <c r="D112" s="51"/>
      <c r="E112" s="51"/>
      <c r="F112" s="51"/>
      <c r="G112" s="51"/>
      <c r="H112" s="51"/>
      <c r="I112" s="51"/>
      <c r="J112" s="51"/>
      <c r="K112" s="51"/>
      <c r="L112" s="51"/>
      <c r="M112" s="51"/>
      <c r="N112" s="52"/>
    </row>
    <row r="113" spans="1:14" ht="15.75">
      <c r="A113" s="51"/>
      <c r="B113" s="51"/>
      <c r="C113" s="51"/>
      <c r="D113" s="51"/>
      <c r="E113" s="51"/>
      <c r="F113" s="51"/>
      <c r="G113" s="51"/>
      <c r="H113" s="51"/>
      <c r="I113" s="51"/>
      <c r="J113" s="51"/>
      <c r="K113" s="51"/>
      <c r="L113" s="51"/>
      <c r="M113" s="51"/>
      <c r="N113" s="52"/>
    </row>
    <row r="114" spans="1:14" ht="15.75">
      <c r="A114" s="51"/>
      <c r="B114" s="51"/>
      <c r="C114" s="51"/>
      <c r="D114" s="51"/>
      <c r="E114" s="51"/>
      <c r="F114" s="51"/>
      <c r="G114" s="51"/>
      <c r="H114" s="51"/>
      <c r="I114" s="51"/>
      <c r="J114" s="51"/>
      <c r="K114" s="51"/>
      <c r="L114" s="51"/>
      <c r="M114" s="51"/>
      <c r="N114" s="52"/>
    </row>
    <row r="115" spans="1:14" ht="15.75">
      <c r="A115" s="51"/>
      <c r="B115" s="51"/>
      <c r="C115" s="51"/>
      <c r="D115" s="51"/>
      <c r="E115" s="51"/>
      <c r="F115" s="51"/>
      <c r="G115" s="51"/>
      <c r="H115" s="51"/>
      <c r="I115" s="51"/>
      <c r="J115" s="51"/>
      <c r="K115" s="51"/>
      <c r="L115" s="51"/>
      <c r="M115" s="51"/>
      <c r="N115" s="52"/>
    </row>
    <row r="116" spans="1:14" ht="15.75">
      <c r="A116" s="51"/>
      <c r="B116" s="51"/>
      <c r="C116" s="51"/>
      <c r="D116" s="51"/>
      <c r="E116" s="51"/>
      <c r="F116" s="51"/>
      <c r="G116" s="51"/>
      <c r="H116" s="51"/>
      <c r="I116" s="51"/>
      <c r="J116" s="51"/>
      <c r="K116" s="51"/>
      <c r="L116" s="51"/>
      <c r="M116" s="51"/>
      <c r="N116" s="52"/>
    </row>
    <row r="117" spans="1:14" ht="15.75">
      <c r="A117" s="51"/>
      <c r="B117" s="51"/>
      <c r="C117" s="51"/>
      <c r="D117" s="51"/>
      <c r="E117" s="51"/>
      <c r="F117" s="51"/>
      <c r="G117" s="51"/>
      <c r="H117" s="51"/>
      <c r="I117" s="51"/>
      <c r="J117" s="51"/>
      <c r="K117" s="51"/>
      <c r="L117" s="51"/>
      <c r="M117" s="51"/>
      <c r="N117" s="52"/>
    </row>
    <row r="118" spans="1:14" ht="15.75">
      <c r="A118" s="51"/>
      <c r="B118" s="51"/>
      <c r="C118" s="51"/>
      <c r="D118" s="51"/>
      <c r="E118" s="51"/>
      <c r="F118" s="51"/>
      <c r="G118" s="51"/>
      <c r="H118" s="51"/>
      <c r="I118" s="51"/>
      <c r="J118" s="51"/>
      <c r="K118" s="51"/>
      <c r="L118" s="51"/>
      <c r="M118" s="51"/>
      <c r="N118" s="52"/>
    </row>
    <row r="119" spans="1:14" ht="15.75">
      <c r="A119" s="51"/>
      <c r="B119" s="51"/>
      <c r="C119" s="51"/>
      <c r="D119" s="51"/>
      <c r="E119" s="51"/>
      <c r="F119" s="51"/>
      <c r="G119" s="51"/>
      <c r="H119" s="51"/>
      <c r="I119" s="51"/>
      <c r="J119" s="51"/>
      <c r="K119" s="51"/>
      <c r="L119" s="51"/>
      <c r="M119" s="51"/>
      <c r="N119" s="52"/>
    </row>
    <row r="120" spans="1:14" ht="15.75">
      <c r="A120" s="51"/>
      <c r="B120" s="51"/>
      <c r="C120" s="51"/>
      <c r="D120" s="51"/>
      <c r="E120" s="51"/>
      <c r="F120" s="51"/>
      <c r="G120" s="51"/>
      <c r="H120" s="51"/>
      <c r="I120" s="51"/>
      <c r="J120" s="51"/>
      <c r="K120" s="51"/>
      <c r="L120" s="51"/>
      <c r="M120" s="51"/>
      <c r="N120" s="52"/>
    </row>
    <row r="121" spans="1:14" ht="15.75">
      <c r="A121" s="51"/>
      <c r="B121" s="51"/>
      <c r="C121" s="51"/>
      <c r="D121" s="51"/>
      <c r="E121" s="51"/>
      <c r="F121" s="51"/>
      <c r="G121" s="51"/>
      <c r="H121" s="51"/>
      <c r="I121" s="51"/>
      <c r="J121" s="51"/>
      <c r="K121" s="51"/>
      <c r="L121" s="51"/>
      <c r="M121" s="51"/>
      <c r="N121" s="52"/>
    </row>
    <row r="122" spans="1:14" ht="15.75">
      <c r="A122" s="51"/>
      <c r="B122" s="51"/>
      <c r="C122" s="51"/>
      <c r="D122" s="51"/>
      <c r="E122" s="51"/>
      <c r="F122" s="51"/>
      <c r="G122" s="51"/>
      <c r="H122" s="51"/>
      <c r="I122" s="51"/>
      <c r="J122" s="51"/>
      <c r="K122" s="51"/>
      <c r="L122" s="51"/>
      <c r="M122" s="51"/>
      <c r="N122" s="52"/>
    </row>
    <row r="123" spans="1:14" ht="15.75">
      <c r="A123" s="51"/>
      <c r="B123" s="51"/>
      <c r="C123" s="51"/>
      <c r="D123" s="51"/>
      <c r="E123" s="51"/>
      <c r="F123" s="51"/>
      <c r="G123" s="51"/>
      <c r="H123" s="51"/>
      <c r="I123" s="51"/>
      <c r="J123" s="51"/>
      <c r="K123" s="51"/>
      <c r="L123" s="51"/>
      <c r="M123" s="51"/>
      <c r="N123" s="52"/>
    </row>
    <row r="124" spans="1:14" ht="15.75">
      <c r="A124" s="51"/>
      <c r="B124" s="51"/>
      <c r="C124" s="51"/>
      <c r="D124" s="51"/>
      <c r="E124" s="51"/>
      <c r="F124" s="51"/>
      <c r="G124" s="51"/>
      <c r="H124" s="51"/>
      <c r="I124" s="51"/>
      <c r="J124" s="51"/>
      <c r="K124" s="51"/>
      <c r="L124" s="51"/>
      <c r="M124" s="51"/>
      <c r="N124" s="52"/>
    </row>
    <row r="125" spans="1:14" ht="15.75">
      <c r="A125" s="51"/>
      <c r="B125" s="51"/>
      <c r="C125" s="51"/>
      <c r="D125" s="51"/>
      <c r="E125" s="51"/>
      <c r="F125" s="51"/>
      <c r="G125" s="51"/>
      <c r="H125" s="51"/>
      <c r="I125" s="51"/>
      <c r="J125" s="51"/>
      <c r="K125" s="51"/>
      <c r="L125" s="51"/>
      <c r="M125" s="51"/>
      <c r="N125" s="52"/>
    </row>
    <row r="126" spans="1:14" ht="15.75">
      <c r="A126" s="51"/>
      <c r="B126" s="51"/>
      <c r="C126" s="51"/>
      <c r="D126" s="51"/>
      <c r="E126" s="51"/>
      <c r="F126" s="51"/>
      <c r="G126" s="51"/>
      <c r="H126" s="51"/>
      <c r="I126" s="51"/>
      <c r="J126" s="51"/>
      <c r="K126" s="51"/>
      <c r="L126" s="51"/>
      <c r="M126" s="51"/>
      <c r="N126" s="52"/>
    </row>
    <row r="127" spans="1:14" ht="15.75">
      <c r="A127" s="51"/>
      <c r="B127" s="51"/>
      <c r="C127" s="51"/>
      <c r="D127" s="51"/>
      <c r="E127" s="51"/>
      <c r="F127" s="51"/>
      <c r="G127" s="51"/>
      <c r="H127" s="51"/>
      <c r="I127" s="51"/>
      <c r="J127" s="51"/>
      <c r="K127" s="51"/>
      <c r="L127" s="51"/>
      <c r="M127" s="51"/>
      <c r="N127" s="52"/>
    </row>
    <row r="128" spans="1:14" ht="15.75">
      <c r="A128" s="51"/>
      <c r="B128" s="51"/>
      <c r="C128" s="51"/>
      <c r="D128" s="51"/>
      <c r="E128" s="51"/>
      <c r="F128" s="51"/>
      <c r="G128" s="51"/>
      <c r="H128" s="51"/>
      <c r="I128" s="51"/>
      <c r="J128" s="51"/>
      <c r="K128" s="51"/>
      <c r="L128" s="51"/>
      <c r="M128" s="51"/>
      <c r="N128" s="52"/>
    </row>
    <row r="129" spans="1:14" ht="15.75">
      <c r="A129" s="51"/>
      <c r="B129" s="51"/>
      <c r="C129" s="51"/>
      <c r="D129" s="51"/>
      <c r="E129" s="51"/>
      <c r="F129" s="51"/>
      <c r="G129" s="51"/>
      <c r="H129" s="51"/>
      <c r="I129" s="51"/>
      <c r="J129" s="51"/>
      <c r="K129" s="51"/>
      <c r="L129" s="51"/>
      <c r="M129" s="51"/>
      <c r="N129" s="52"/>
    </row>
    <row r="130" spans="1:14" ht="15.75">
      <c r="A130" s="51"/>
      <c r="B130" s="51"/>
      <c r="C130" s="51"/>
      <c r="D130" s="51"/>
      <c r="E130" s="51"/>
      <c r="F130" s="51"/>
      <c r="G130" s="51"/>
      <c r="H130" s="51"/>
      <c r="I130" s="51"/>
      <c r="J130" s="51"/>
      <c r="K130" s="51"/>
      <c r="L130" s="51"/>
      <c r="M130" s="51"/>
      <c r="N130" s="52"/>
    </row>
    <row r="131" spans="1:14" ht="15.75">
      <c r="A131" s="51"/>
      <c r="B131" s="51"/>
      <c r="C131" s="51"/>
      <c r="D131" s="51"/>
      <c r="E131" s="51"/>
      <c r="F131" s="51"/>
      <c r="G131" s="51"/>
      <c r="H131" s="51"/>
      <c r="I131" s="51"/>
      <c r="J131" s="51"/>
      <c r="K131" s="51"/>
      <c r="L131" s="51"/>
      <c r="M131" s="51"/>
      <c r="N131" s="52"/>
    </row>
    <row r="132" spans="1:14" ht="15.75">
      <c r="A132" s="51"/>
      <c r="B132" s="51"/>
      <c r="C132" s="51"/>
      <c r="D132" s="51"/>
      <c r="E132" s="51"/>
      <c r="F132" s="51"/>
      <c r="G132" s="51"/>
      <c r="H132" s="51"/>
      <c r="I132" s="51"/>
      <c r="J132" s="51"/>
      <c r="K132" s="51"/>
      <c r="L132" s="51"/>
      <c r="M132" s="51"/>
      <c r="N132" s="52"/>
    </row>
    <row r="133" spans="1:14" ht="15.75">
      <c r="A133" s="51"/>
      <c r="B133" s="51"/>
      <c r="C133" s="51"/>
      <c r="D133" s="51"/>
      <c r="E133" s="51"/>
      <c r="F133" s="51"/>
      <c r="G133" s="51"/>
      <c r="H133" s="51"/>
      <c r="I133" s="51"/>
      <c r="J133" s="51"/>
      <c r="K133" s="51"/>
      <c r="L133" s="51"/>
      <c r="M133" s="51"/>
      <c r="N133" s="52"/>
    </row>
    <row r="134" spans="1:14" ht="15.75">
      <c r="A134" s="51"/>
      <c r="B134" s="51"/>
      <c r="C134" s="51"/>
      <c r="D134" s="51"/>
      <c r="E134" s="51"/>
      <c r="F134" s="51"/>
      <c r="G134" s="51"/>
      <c r="H134" s="51"/>
      <c r="I134" s="51"/>
      <c r="J134" s="51"/>
      <c r="K134" s="51"/>
      <c r="L134" s="51"/>
      <c r="M134" s="51"/>
      <c r="N134" s="52"/>
    </row>
    <row r="135" spans="1:14" ht="15.75">
      <c r="A135" s="51"/>
      <c r="B135" s="51"/>
      <c r="C135" s="51"/>
      <c r="D135" s="51"/>
      <c r="E135" s="51"/>
      <c r="F135" s="51"/>
      <c r="G135" s="51"/>
      <c r="H135" s="51"/>
      <c r="I135" s="51"/>
      <c r="J135" s="51"/>
      <c r="K135" s="51"/>
      <c r="L135" s="51"/>
      <c r="M135" s="51"/>
      <c r="N135" s="52"/>
    </row>
    <row r="136" spans="1:14" ht="15.75">
      <c r="A136" s="51"/>
      <c r="B136" s="51"/>
      <c r="C136" s="51"/>
      <c r="D136" s="51"/>
      <c r="E136" s="51"/>
      <c r="F136" s="51"/>
      <c r="G136" s="51"/>
      <c r="H136" s="51"/>
      <c r="I136" s="51"/>
      <c r="J136" s="51"/>
      <c r="K136" s="51"/>
      <c r="L136" s="51"/>
      <c r="M136" s="51"/>
      <c r="N136" s="52"/>
    </row>
    <row r="137" spans="1:14" ht="15.75">
      <c r="A137" s="51"/>
      <c r="B137" s="51"/>
      <c r="C137" s="51"/>
      <c r="D137" s="51"/>
      <c r="E137" s="51"/>
      <c r="F137" s="51"/>
      <c r="G137" s="51"/>
      <c r="H137" s="51"/>
      <c r="I137" s="51"/>
      <c r="J137" s="51"/>
      <c r="K137" s="51"/>
      <c r="L137" s="51"/>
      <c r="M137" s="51"/>
      <c r="N137" s="52"/>
    </row>
    <row r="138" spans="1:14" ht="15.75">
      <c r="A138" s="51"/>
      <c r="B138" s="51"/>
      <c r="C138" s="51"/>
      <c r="D138" s="51"/>
      <c r="E138" s="51"/>
      <c r="F138" s="51"/>
      <c r="G138" s="51"/>
      <c r="H138" s="51"/>
      <c r="I138" s="51"/>
      <c r="J138" s="51"/>
      <c r="K138" s="51"/>
      <c r="L138" s="51"/>
      <c r="M138" s="51"/>
      <c r="N138" s="52"/>
    </row>
    <row r="139" spans="1:14" ht="15.75">
      <c r="A139" s="51"/>
      <c r="B139" s="51"/>
      <c r="C139" s="51"/>
      <c r="D139" s="51"/>
      <c r="E139" s="51"/>
      <c r="F139" s="51"/>
      <c r="G139" s="51"/>
      <c r="H139" s="51"/>
      <c r="I139" s="51"/>
      <c r="J139" s="51"/>
      <c r="K139" s="51"/>
      <c r="L139" s="51"/>
      <c r="M139" s="51"/>
      <c r="N139" s="52"/>
    </row>
    <row r="140" spans="1:14" ht="15.75">
      <c r="A140" s="51"/>
      <c r="B140" s="51"/>
      <c r="C140" s="51"/>
      <c r="D140" s="51"/>
      <c r="E140" s="51"/>
      <c r="F140" s="51"/>
      <c r="G140" s="51"/>
      <c r="H140" s="51"/>
      <c r="I140" s="51"/>
      <c r="J140" s="51"/>
      <c r="K140" s="51"/>
      <c r="L140" s="51"/>
      <c r="M140" s="51"/>
      <c r="N140" s="52"/>
    </row>
    <row r="141" spans="1:14" ht="15.75">
      <c r="A141" s="51"/>
      <c r="B141" s="51"/>
      <c r="C141" s="51"/>
      <c r="D141" s="51"/>
      <c r="E141" s="51"/>
      <c r="F141" s="51"/>
      <c r="G141" s="51"/>
      <c r="H141" s="51"/>
      <c r="I141" s="51"/>
      <c r="J141" s="51"/>
      <c r="K141" s="51"/>
      <c r="L141" s="51"/>
      <c r="M141" s="51"/>
      <c r="N141" s="52"/>
    </row>
    <row r="142" spans="1:14" ht="15.75">
      <c r="A142" s="51"/>
      <c r="B142" s="51"/>
      <c r="C142" s="51"/>
      <c r="D142" s="51"/>
      <c r="E142" s="51"/>
      <c r="F142" s="51"/>
      <c r="G142" s="51"/>
      <c r="H142" s="51"/>
      <c r="I142" s="51"/>
      <c r="J142" s="51"/>
      <c r="K142" s="51"/>
      <c r="L142" s="51"/>
      <c r="M142" s="51"/>
      <c r="N142" s="52"/>
    </row>
    <row r="143" spans="1:14" ht="15.75">
      <c r="A143" s="51"/>
      <c r="B143" s="51"/>
      <c r="C143" s="51"/>
      <c r="D143" s="51"/>
      <c r="E143" s="51"/>
      <c r="F143" s="51"/>
      <c r="G143" s="51"/>
      <c r="H143" s="51"/>
      <c r="I143" s="51"/>
      <c r="J143" s="51"/>
      <c r="K143" s="51"/>
      <c r="L143" s="51"/>
      <c r="M143" s="51"/>
      <c r="N143" s="52"/>
    </row>
    <row r="144" spans="1:14" ht="15.75">
      <c r="A144" s="51"/>
      <c r="B144" s="51"/>
      <c r="C144" s="51"/>
      <c r="D144" s="51"/>
      <c r="E144" s="51"/>
      <c r="F144" s="51"/>
      <c r="G144" s="51"/>
      <c r="H144" s="51"/>
      <c r="I144" s="51"/>
      <c r="J144" s="51"/>
      <c r="K144" s="51"/>
      <c r="L144" s="51"/>
      <c r="M144" s="51"/>
      <c r="N144" s="52"/>
    </row>
    <row r="145" spans="1:14" ht="15.75">
      <c r="A145" s="51"/>
      <c r="B145" s="51"/>
      <c r="C145" s="51"/>
      <c r="D145" s="51"/>
      <c r="E145" s="51"/>
      <c r="F145" s="51"/>
      <c r="G145" s="51"/>
      <c r="H145" s="51"/>
      <c r="I145" s="51"/>
      <c r="J145" s="51"/>
      <c r="K145" s="51"/>
      <c r="L145" s="51"/>
      <c r="M145" s="51"/>
      <c r="N145" s="52"/>
    </row>
    <row r="146" spans="1:14" ht="15.75">
      <c r="A146" s="51"/>
      <c r="B146" s="51"/>
      <c r="C146" s="51"/>
      <c r="D146" s="51"/>
      <c r="E146" s="51"/>
      <c r="F146" s="51"/>
      <c r="G146" s="51"/>
      <c r="H146" s="51"/>
      <c r="I146" s="51"/>
      <c r="J146" s="51"/>
      <c r="K146" s="51"/>
      <c r="L146" s="51"/>
      <c r="M146" s="51"/>
      <c r="N146" s="52"/>
    </row>
    <row r="147" spans="1:14" ht="15.75">
      <c r="A147" s="51"/>
      <c r="B147" s="51"/>
      <c r="C147" s="51"/>
      <c r="D147" s="51"/>
      <c r="E147" s="51"/>
      <c r="F147" s="51"/>
      <c r="G147" s="51"/>
      <c r="H147" s="51"/>
      <c r="I147" s="51"/>
      <c r="J147" s="51"/>
      <c r="K147" s="51"/>
      <c r="L147" s="51"/>
      <c r="M147" s="51"/>
      <c r="N147" s="52"/>
    </row>
    <row r="148" spans="1:14" ht="15.75">
      <c r="A148" s="51"/>
      <c r="B148" s="51"/>
      <c r="C148" s="51"/>
      <c r="D148" s="51"/>
      <c r="E148" s="51"/>
      <c r="F148" s="51"/>
      <c r="G148" s="51"/>
      <c r="H148" s="51"/>
      <c r="I148" s="51"/>
      <c r="J148" s="51"/>
      <c r="K148" s="51"/>
      <c r="L148" s="51"/>
      <c r="M148" s="51"/>
      <c r="N148" s="52"/>
    </row>
    <row r="149" spans="1:14" ht="15.75">
      <c r="A149" s="51"/>
      <c r="B149" s="51"/>
      <c r="C149" s="51"/>
      <c r="D149" s="51"/>
      <c r="E149" s="51"/>
      <c r="F149" s="51"/>
      <c r="G149" s="51"/>
      <c r="H149" s="51"/>
      <c r="I149" s="51"/>
      <c r="J149" s="51"/>
      <c r="K149" s="51"/>
      <c r="L149" s="51"/>
      <c r="M149" s="51"/>
      <c r="N149" s="52"/>
    </row>
    <row r="150" spans="1:14" ht="15.75">
      <c r="A150" s="51"/>
      <c r="B150" s="51"/>
      <c r="C150" s="51"/>
      <c r="D150" s="51"/>
      <c r="E150" s="51"/>
      <c r="F150" s="51"/>
      <c r="G150" s="51"/>
      <c r="H150" s="51"/>
      <c r="I150" s="51"/>
      <c r="J150" s="51"/>
      <c r="K150" s="51"/>
      <c r="L150" s="51"/>
      <c r="M150" s="51"/>
      <c r="N150" s="52"/>
    </row>
    <row r="151" spans="1:14" ht="15.75">
      <c r="A151" s="51"/>
      <c r="B151" s="51"/>
      <c r="C151" s="51"/>
      <c r="D151" s="51"/>
      <c r="E151" s="51"/>
      <c r="F151" s="51"/>
      <c r="G151" s="51"/>
      <c r="H151" s="51"/>
      <c r="I151" s="51"/>
      <c r="J151" s="51"/>
      <c r="K151" s="51"/>
      <c r="L151" s="51"/>
      <c r="M151" s="51"/>
      <c r="N151" s="52"/>
    </row>
    <row r="152" spans="1:14" ht="15.75">
      <c r="A152" s="51"/>
      <c r="B152" s="51"/>
      <c r="C152" s="51"/>
      <c r="D152" s="51"/>
      <c r="E152" s="51"/>
      <c r="F152" s="51"/>
      <c r="G152" s="51"/>
      <c r="H152" s="51"/>
      <c r="I152" s="51"/>
      <c r="J152" s="51"/>
      <c r="K152" s="51"/>
      <c r="L152" s="51"/>
      <c r="M152" s="51"/>
      <c r="N152" s="52"/>
    </row>
    <row r="153" spans="1:14" ht="15.75">
      <c r="A153" s="51"/>
      <c r="B153" s="51"/>
      <c r="C153" s="51"/>
      <c r="D153" s="51"/>
      <c r="E153" s="51"/>
      <c r="F153" s="51"/>
      <c r="G153" s="51"/>
      <c r="H153" s="51"/>
      <c r="I153" s="51"/>
      <c r="J153" s="51"/>
      <c r="K153" s="51"/>
      <c r="L153" s="51"/>
      <c r="M153" s="51"/>
      <c r="N153" s="52"/>
    </row>
    <row r="154" spans="1:14" ht="15.75">
      <c r="A154" s="51"/>
      <c r="B154" s="51"/>
      <c r="C154" s="51"/>
      <c r="D154" s="51"/>
      <c r="E154" s="51"/>
      <c r="F154" s="51"/>
      <c r="G154" s="51"/>
      <c r="H154" s="51"/>
      <c r="I154" s="51"/>
      <c r="J154" s="51"/>
      <c r="K154" s="51"/>
      <c r="L154" s="51"/>
      <c r="M154" s="51"/>
      <c r="N154" s="52"/>
    </row>
    <row r="155" spans="1:14" ht="15.75">
      <c r="A155" s="51"/>
      <c r="B155" s="51"/>
      <c r="C155" s="51"/>
      <c r="D155" s="51"/>
      <c r="E155" s="51"/>
      <c r="F155" s="51"/>
      <c r="G155" s="51"/>
      <c r="H155" s="51"/>
      <c r="I155" s="51"/>
      <c r="J155" s="51"/>
      <c r="K155" s="51"/>
      <c r="L155" s="51"/>
      <c r="M155" s="51"/>
      <c r="N155" s="52"/>
    </row>
    <row r="156" spans="1:14" ht="15.75">
      <c r="A156" s="51"/>
      <c r="B156" s="51"/>
      <c r="C156" s="51"/>
      <c r="D156" s="51"/>
      <c r="E156" s="51"/>
      <c r="F156" s="51"/>
      <c r="G156" s="51"/>
      <c r="H156" s="51"/>
      <c r="I156" s="51"/>
      <c r="J156" s="51"/>
      <c r="K156" s="51"/>
      <c r="L156" s="51"/>
      <c r="M156" s="51"/>
      <c r="N156" s="52"/>
    </row>
    <row r="157" spans="1:14" ht="15.75">
      <c r="A157" s="51"/>
      <c r="B157" s="51"/>
      <c r="C157" s="51"/>
      <c r="D157" s="51"/>
      <c r="E157" s="51"/>
      <c r="F157" s="51"/>
      <c r="G157" s="51"/>
      <c r="H157" s="51"/>
      <c r="I157" s="51"/>
      <c r="J157" s="51"/>
      <c r="K157" s="51"/>
      <c r="L157" s="51"/>
      <c r="M157" s="51"/>
      <c r="N157" s="52"/>
    </row>
    <row r="158" spans="1:14" ht="15.75">
      <c r="A158" s="51"/>
      <c r="B158" s="51"/>
      <c r="C158" s="51"/>
      <c r="D158" s="51"/>
      <c r="E158" s="51"/>
      <c r="F158" s="51"/>
      <c r="G158" s="51"/>
      <c r="H158" s="51"/>
      <c r="I158" s="51"/>
      <c r="J158" s="51"/>
      <c r="K158" s="51"/>
      <c r="L158" s="51"/>
      <c r="M158" s="51"/>
      <c r="N158" s="52"/>
    </row>
    <row r="159" spans="1:14" ht="15.75">
      <c r="A159" s="51"/>
      <c r="B159" s="51"/>
      <c r="C159" s="51"/>
      <c r="D159" s="51"/>
      <c r="E159" s="51"/>
      <c r="F159" s="51"/>
      <c r="G159" s="51"/>
      <c r="H159" s="51"/>
      <c r="I159" s="51"/>
      <c r="J159" s="51"/>
      <c r="K159" s="51"/>
      <c r="L159" s="51"/>
      <c r="M159" s="51"/>
      <c r="N159" s="52"/>
    </row>
    <row r="160" spans="1:14" ht="15.75">
      <c r="A160" s="51"/>
      <c r="B160" s="51"/>
      <c r="C160" s="51"/>
      <c r="D160" s="51"/>
      <c r="E160" s="51"/>
      <c r="F160" s="51"/>
      <c r="G160" s="51"/>
      <c r="H160" s="51"/>
      <c r="I160" s="51"/>
      <c r="J160" s="51"/>
      <c r="K160" s="51"/>
      <c r="L160" s="51"/>
      <c r="M160" s="51"/>
      <c r="N160" s="52"/>
    </row>
    <row r="161" spans="1:14" ht="15.75">
      <c r="A161" s="51"/>
      <c r="B161" s="51"/>
      <c r="C161" s="51"/>
      <c r="D161" s="51"/>
      <c r="E161" s="51"/>
      <c r="F161" s="51"/>
      <c r="G161" s="51"/>
      <c r="H161" s="51"/>
      <c r="I161" s="51"/>
      <c r="J161" s="51"/>
      <c r="K161" s="51"/>
      <c r="L161" s="51"/>
      <c r="M161" s="51"/>
      <c r="N161" s="52"/>
    </row>
    <row r="162" spans="1:14" ht="15.75">
      <c r="A162" s="51"/>
      <c r="B162" s="51"/>
      <c r="C162" s="51"/>
      <c r="D162" s="51"/>
      <c r="E162" s="51"/>
      <c r="F162" s="51"/>
      <c r="G162" s="51"/>
      <c r="H162" s="51"/>
      <c r="I162" s="51"/>
      <c r="J162" s="51"/>
      <c r="K162" s="51"/>
      <c r="L162" s="51"/>
      <c r="M162" s="51"/>
      <c r="N162" s="52"/>
    </row>
    <row r="163" spans="1:14" ht="15.75">
      <c r="A163" s="51"/>
      <c r="B163" s="51"/>
      <c r="C163" s="51"/>
      <c r="D163" s="51"/>
      <c r="E163" s="51"/>
      <c r="F163" s="51"/>
      <c r="G163" s="51"/>
      <c r="H163" s="51"/>
      <c r="I163" s="51"/>
      <c r="J163" s="51"/>
      <c r="K163" s="51"/>
      <c r="L163" s="51"/>
      <c r="M163" s="51"/>
      <c r="N163" s="52"/>
    </row>
    <row r="164" spans="1:14" ht="15.75">
      <c r="A164" s="51"/>
      <c r="B164" s="51"/>
      <c r="C164" s="51"/>
      <c r="D164" s="51"/>
      <c r="E164" s="51"/>
      <c r="F164" s="51"/>
      <c r="G164" s="51"/>
      <c r="H164" s="51"/>
      <c r="I164" s="51"/>
      <c r="J164" s="51"/>
      <c r="K164" s="51"/>
      <c r="L164" s="51"/>
      <c r="M164" s="51"/>
      <c r="N164" s="52"/>
    </row>
    <row r="165" spans="1:14" ht="15.75">
      <c r="A165" s="51"/>
      <c r="B165" s="51"/>
      <c r="C165" s="51"/>
      <c r="D165" s="51"/>
      <c r="E165" s="51"/>
      <c r="F165" s="51"/>
      <c r="G165" s="51"/>
      <c r="H165" s="51"/>
      <c r="I165" s="51"/>
      <c r="J165" s="51"/>
      <c r="K165" s="51"/>
      <c r="L165" s="51"/>
      <c r="M165" s="51"/>
      <c r="N165" s="52"/>
    </row>
    <row r="166" spans="1:14" ht="15.75">
      <c r="A166" s="51"/>
      <c r="B166" s="51"/>
      <c r="C166" s="51"/>
      <c r="D166" s="51"/>
      <c r="E166" s="51"/>
      <c r="F166" s="51"/>
      <c r="G166" s="51"/>
      <c r="H166" s="51"/>
      <c r="I166" s="51"/>
      <c r="J166" s="51"/>
      <c r="K166" s="51"/>
      <c r="L166" s="51"/>
      <c r="M166" s="51"/>
      <c r="N166" s="52"/>
    </row>
    <row r="167" spans="1:14" ht="15.75">
      <c r="A167" s="51"/>
      <c r="B167" s="51"/>
      <c r="C167" s="51"/>
      <c r="D167" s="51"/>
      <c r="E167" s="51"/>
      <c r="F167" s="51"/>
      <c r="G167" s="51"/>
      <c r="H167" s="51"/>
      <c r="I167" s="51"/>
      <c r="J167" s="51"/>
      <c r="K167" s="51"/>
      <c r="L167" s="51"/>
      <c r="M167" s="51"/>
      <c r="N167" s="52"/>
    </row>
    <row r="168" spans="1:14" ht="15.75">
      <c r="A168" s="51"/>
      <c r="B168" s="51"/>
      <c r="C168" s="51"/>
      <c r="D168" s="51"/>
      <c r="E168" s="51"/>
      <c r="F168" s="51"/>
      <c r="G168" s="51"/>
      <c r="H168" s="51"/>
      <c r="I168" s="51"/>
      <c r="J168" s="51"/>
      <c r="K168" s="51"/>
      <c r="L168" s="51"/>
      <c r="M168" s="51"/>
      <c r="N168" s="52"/>
    </row>
    <row r="169" spans="1:14" ht="15.75">
      <c r="A169" s="51"/>
      <c r="B169" s="51"/>
      <c r="C169" s="51"/>
      <c r="D169" s="51"/>
      <c r="E169" s="51"/>
      <c r="F169" s="51"/>
      <c r="G169" s="51"/>
      <c r="H169" s="51"/>
      <c r="I169" s="51"/>
      <c r="J169" s="51"/>
      <c r="K169" s="51"/>
      <c r="L169" s="51"/>
      <c r="M169" s="51"/>
      <c r="N169" s="52"/>
    </row>
    <row r="170" spans="1:14" ht="15.75">
      <c r="A170" s="51"/>
      <c r="B170" s="51"/>
      <c r="C170" s="51"/>
      <c r="D170" s="51"/>
      <c r="E170" s="51"/>
      <c r="F170" s="51"/>
      <c r="G170" s="51"/>
      <c r="H170" s="51"/>
      <c r="I170" s="51"/>
      <c r="J170" s="51"/>
      <c r="K170" s="51"/>
      <c r="L170" s="51"/>
      <c r="M170" s="51"/>
      <c r="N170" s="52"/>
    </row>
    <row r="171" spans="1:14" ht="15.75">
      <c r="A171" s="51"/>
      <c r="B171" s="51"/>
      <c r="C171" s="51"/>
      <c r="D171" s="51"/>
      <c r="E171" s="51"/>
      <c r="F171" s="51"/>
      <c r="G171" s="51"/>
      <c r="H171" s="51"/>
      <c r="I171" s="51"/>
      <c r="J171" s="51"/>
      <c r="K171" s="51"/>
      <c r="L171" s="51"/>
      <c r="M171" s="51"/>
      <c r="N171" s="52"/>
    </row>
    <row r="172" spans="1:14" ht="15.75">
      <c r="A172" s="51"/>
      <c r="B172" s="51"/>
      <c r="C172" s="51"/>
      <c r="D172" s="51"/>
      <c r="E172" s="51"/>
      <c r="F172" s="51"/>
      <c r="G172" s="51"/>
      <c r="H172" s="51"/>
      <c r="I172" s="51"/>
      <c r="J172" s="51"/>
      <c r="K172" s="51"/>
      <c r="L172" s="51"/>
      <c r="M172" s="51"/>
      <c r="N172" s="52"/>
    </row>
    <row r="173" spans="1:14" ht="15.75">
      <c r="A173" s="51"/>
      <c r="B173" s="51"/>
      <c r="C173" s="51"/>
      <c r="D173" s="51"/>
      <c r="E173" s="51"/>
      <c r="F173" s="51"/>
      <c r="G173" s="51"/>
      <c r="H173" s="51"/>
      <c r="I173" s="51"/>
      <c r="J173" s="51"/>
      <c r="K173" s="51"/>
      <c r="L173" s="51"/>
      <c r="M173" s="51"/>
      <c r="N173" s="52"/>
    </row>
    <row r="174" spans="1:14" ht="15.75">
      <c r="A174" s="51"/>
      <c r="B174" s="51"/>
      <c r="C174" s="51"/>
      <c r="D174" s="51"/>
      <c r="E174" s="51"/>
      <c r="F174" s="51"/>
      <c r="G174" s="51"/>
      <c r="H174" s="51"/>
      <c r="I174" s="51"/>
      <c r="J174" s="51"/>
      <c r="K174" s="51"/>
      <c r="L174" s="51"/>
      <c r="M174" s="51"/>
      <c r="N174" s="52"/>
    </row>
    <row r="175" spans="1:14" ht="15.75">
      <c r="A175" s="51"/>
      <c r="B175" s="51"/>
      <c r="C175" s="51"/>
      <c r="D175" s="51"/>
      <c r="E175" s="51"/>
      <c r="F175" s="51"/>
      <c r="G175" s="51"/>
      <c r="H175" s="51"/>
      <c r="I175" s="51"/>
      <c r="J175" s="51"/>
      <c r="K175" s="51"/>
      <c r="L175" s="51"/>
      <c r="M175" s="51"/>
      <c r="N175" s="52"/>
    </row>
    <row r="176" spans="1:14" ht="15.75">
      <c r="A176" s="51"/>
      <c r="B176" s="51"/>
      <c r="C176" s="51"/>
      <c r="D176" s="51"/>
      <c r="E176" s="51"/>
      <c r="F176" s="51"/>
      <c r="G176" s="51"/>
      <c r="H176" s="51"/>
      <c r="I176" s="51"/>
      <c r="J176" s="51"/>
      <c r="K176" s="51"/>
      <c r="L176" s="51"/>
      <c r="M176" s="51"/>
      <c r="N176" s="52"/>
    </row>
    <row r="177" spans="1:14" ht="15.75">
      <c r="A177" s="51"/>
      <c r="B177" s="51"/>
      <c r="C177" s="51"/>
      <c r="D177" s="51"/>
      <c r="E177" s="51"/>
      <c r="F177" s="51"/>
      <c r="G177" s="51"/>
      <c r="H177" s="51"/>
      <c r="I177" s="51"/>
      <c r="J177" s="51"/>
      <c r="K177" s="51"/>
      <c r="L177" s="51"/>
      <c r="M177" s="51"/>
      <c r="N177" s="52"/>
    </row>
    <row r="178" spans="1:14" ht="15.75">
      <c r="A178" s="51"/>
      <c r="B178" s="51"/>
      <c r="C178" s="51"/>
      <c r="D178" s="51"/>
      <c r="E178" s="51"/>
      <c r="F178" s="51"/>
      <c r="G178" s="51"/>
      <c r="H178" s="51"/>
      <c r="I178" s="51"/>
      <c r="J178" s="51"/>
      <c r="K178" s="51"/>
      <c r="L178" s="51"/>
      <c r="M178" s="51"/>
      <c r="N178" s="52"/>
    </row>
    <row r="179" spans="1:14" ht="15.75">
      <c r="A179" s="51"/>
      <c r="B179" s="51"/>
      <c r="C179" s="51"/>
      <c r="D179" s="51"/>
      <c r="E179" s="51"/>
      <c r="F179" s="51"/>
      <c r="G179" s="51"/>
      <c r="H179" s="51"/>
      <c r="I179" s="51"/>
      <c r="J179" s="51"/>
      <c r="K179" s="51"/>
      <c r="L179" s="51"/>
      <c r="M179" s="51"/>
      <c r="N179" s="52"/>
    </row>
    <row r="180" spans="1:14" ht="15.75">
      <c r="A180" s="51"/>
      <c r="B180" s="51"/>
      <c r="C180" s="51"/>
      <c r="D180" s="51"/>
      <c r="E180" s="51"/>
      <c r="F180" s="51"/>
      <c r="G180" s="51"/>
      <c r="H180" s="51"/>
      <c r="I180" s="51"/>
      <c r="J180" s="51"/>
      <c r="K180" s="51"/>
      <c r="L180" s="51"/>
      <c r="M180" s="51"/>
      <c r="N180" s="52"/>
    </row>
    <row r="181" spans="1:14" ht="15.75">
      <c r="A181" s="51"/>
      <c r="B181" s="51"/>
      <c r="C181" s="51"/>
      <c r="D181" s="51"/>
      <c r="E181" s="51"/>
      <c r="F181" s="51"/>
      <c r="G181" s="51"/>
      <c r="H181" s="51"/>
      <c r="I181" s="51"/>
      <c r="J181" s="51"/>
      <c r="K181" s="51"/>
      <c r="L181" s="51"/>
      <c r="M181" s="51"/>
      <c r="N181" s="52"/>
    </row>
    <row r="182" spans="1:14" ht="15.75">
      <c r="A182" s="51"/>
      <c r="B182" s="51"/>
      <c r="C182" s="51"/>
      <c r="D182" s="51"/>
      <c r="E182" s="51"/>
      <c r="F182" s="51"/>
      <c r="G182" s="51"/>
      <c r="H182" s="51"/>
      <c r="I182" s="51"/>
      <c r="J182" s="51"/>
      <c r="K182" s="51"/>
      <c r="L182" s="51"/>
      <c r="M182" s="51"/>
      <c r="N182" s="52"/>
    </row>
    <row r="183" spans="1:14" ht="15.75">
      <c r="A183" s="51"/>
      <c r="B183" s="51"/>
      <c r="C183" s="51"/>
      <c r="D183" s="51"/>
      <c r="E183" s="51"/>
      <c r="F183" s="51"/>
      <c r="G183" s="51"/>
      <c r="H183" s="51"/>
      <c r="I183" s="51"/>
      <c r="J183" s="51"/>
      <c r="K183" s="51"/>
      <c r="L183" s="51"/>
      <c r="M183" s="51"/>
      <c r="N183" s="52"/>
    </row>
    <row r="184" spans="1:14" ht="15.75">
      <c r="A184" s="51"/>
      <c r="B184" s="51"/>
      <c r="C184" s="51"/>
      <c r="D184" s="51"/>
      <c r="E184" s="51"/>
      <c r="F184" s="51"/>
      <c r="G184" s="51"/>
      <c r="H184" s="51"/>
      <c r="I184" s="51"/>
      <c r="J184" s="51"/>
      <c r="K184" s="51"/>
      <c r="L184" s="51"/>
      <c r="M184" s="51"/>
      <c r="N184" s="52"/>
    </row>
    <row r="185" spans="1:14" ht="15.75">
      <c r="A185" s="51"/>
      <c r="B185" s="51"/>
      <c r="C185" s="51"/>
      <c r="D185" s="51"/>
      <c r="E185" s="51"/>
      <c r="F185" s="51"/>
      <c r="G185" s="51"/>
      <c r="H185" s="51"/>
      <c r="I185" s="51"/>
      <c r="J185" s="51"/>
      <c r="K185" s="51"/>
      <c r="L185" s="51"/>
      <c r="M185" s="51"/>
      <c r="N185" s="52"/>
    </row>
    <row r="186" spans="1:14" ht="15.75">
      <c r="A186" s="51"/>
      <c r="B186" s="51"/>
      <c r="C186" s="51"/>
      <c r="D186" s="51"/>
      <c r="E186" s="51"/>
      <c r="F186" s="51"/>
      <c r="G186" s="51"/>
      <c r="H186" s="51"/>
      <c r="I186" s="51"/>
      <c r="J186" s="51"/>
      <c r="K186" s="51"/>
      <c r="L186" s="51"/>
      <c r="M186" s="51"/>
      <c r="N186" s="52"/>
    </row>
    <row r="187" spans="1:14" ht="15.75">
      <c r="A187" s="51"/>
      <c r="B187" s="51"/>
      <c r="C187" s="51"/>
      <c r="D187" s="51"/>
      <c r="E187" s="51"/>
      <c r="F187" s="51"/>
      <c r="G187" s="51"/>
      <c r="H187" s="51"/>
      <c r="I187" s="51"/>
      <c r="J187" s="51"/>
      <c r="K187" s="51"/>
      <c r="L187" s="51"/>
      <c r="M187" s="51"/>
      <c r="N187" s="52"/>
    </row>
    <row r="188" spans="1:14" ht="15.75">
      <c r="A188" s="51"/>
      <c r="B188" s="51"/>
      <c r="C188" s="51"/>
      <c r="D188" s="51"/>
      <c r="E188" s="51"/>
      <c r="F188" s="51"/>
      <c r="G188" s="51"/>
      <c r="H188" s="51"/>
      <c r="I188" s="51"/>
      <c r="J188" s="51"/>
      <c r="K188" s="51"/>
      <c r="L188" s="51"/>
      <c r="M188" s="51"/>
      <c r="N188" s="52"/>
    </row>
    <row r="189" spans="1:14" ht="15.75">
      <c r="A189" s="51"/>
      <c r="B189" s="51"/>
      <c r="C189" s="51"/>
      <c r="D189" s="51"/>
      <c r="E189" s="51"/>
      <c r="F189" s="51"/>
      <c r="G189" s="51"/>
      <c r="H189" s="51"/>
      <c r="I189" s="51"/>
      <c r="J189" s="51"/>
      <c r="K189" s="51"/>
      <c r="L189" s="51"/>
      <c r="M189" s="51"/>
      <c r="N189" s="52"/>
    </row>
    <row r="190" spans="1:14" ht="15.75">
      <c r="A190" s="51"/>
      <c r="B190" s="51"/>
      <c r="C190" s="51"/>
      <c r="D190" s="51"/>
      <c r="E190" s="51"/>
      <c r="F190" s="51"/>
      <c r="G190" s="51"/>
      <c r="H190" s="51"/>
      <c r="I190" s="51"/>
      <c r="J190" s="51"/>
      <c r="K190" s="51"/>
      <c r="L190" s="51"/>
      <c r="M190" s="51"/>
      <c r="N190" s="52"/>
    </row>
    <row r="191" spans="1:14" ht="15.75">
      <c r="A191" s="51"/>
      <c r="B191" s="51"/>
      <c r="C191" s="51"/>
      <c r="D191" s="51"/>
      <c r="E191" s="51"/>
      <c r="F191" s="51"/>
      <c r="G191" s="51"/>
      <c r="H191" s="51"/>
      <c r="I191" s="51"/>
      <c r="J191" s="51"/>
      <c r="K191" s="51"/>
      <c r="L191" s="51"/>
      <c r="M191" s="51"/>
      <c r="N191" s="52"/>
    </row>
    <row r="192" spans="1:14" ht="15.75">
      <c r="A192" s="51"/>
      <c r="B192" s="51"/>
      <c r="C192" s="51"/>
      <c r="D192" s="51"/>
      <c r="E192" s="51"/>
      <c r="F192" s="51"/>
      <c r="G192" s="51"/>
      <c r="H192" s="51"/>
      <c r="I192" s="51"/>
      <c r="J192" s="51"/>
      <c r="K192" s="51"/>
      <c r="L192" s="51"/>
      <c r="M192" s="51"/>
      <c r="N192" s="52"/>
    </row>
    <row r="193" spans="1:14" ht="15.75">
      <c r="A193" s="51"/>
      <c r="B193" s="51"/>
      <c r="C193" s="51"/>
      <c r="D193" s="51"/>
      <c r="E193" s="51"/>
      <c r="F193" s="51"/>
      <c r="G193" s="51"/>
      <c r="H193" s="51"/>
      <c r="I193" s="51"/>
      <c r="J193" s="51"/>
      <c r="K193" s="51"/>
      <c r="L193" s="51"/>
      <c r="M193" s="51"/>
      <c r="N193" s="52"/>
    </row>
    <row r="194" spans="1:14" ht="15.75">
      <c r="A194" s="51"/>
      <c r="B194" s="51"/>
      <c r="C194" s="51"/>
      <c r="D194" s="51"/>
      <c r="E194" s="51"/>
      <c r="F194" s="51"/>
      <c r="G194" s="51"/>
      <c r="H194" s="51"/>
      <c r="I194" s="51"/>
      <c r="J194" s="51"/>
      <c r="K194" s="51"/>
      <c r="L194" s="51"/>
      <c r="M194" s="51"/>
      <c r="N194" s="52"/>
    </row>
    <row r="195" spans="1:14" ht="15.75">
      <c r="A195" s="51"/>
      <c r="B195" s="51"/>
      <c r="C195" s="51"/>
      <c r="D195" s="51"/>
      <c r="E195" s="51"/>
      <c r="F195" s="51"/>
      <c r="G195" s="51"/>
      <c r="H195" s="51"/>
      <c r="I195" s="51"/>
      <c r="J195" s="51"/>
      <c r="K195" s="51"/>
      <c r="L195" s="51"/>
      <c r="M195" s="51"/>
      <c r="N195" s="52"/>
    </row>
    <row r="196" spans="1:14" ht="15.75">
      <c r="A196" s="51"/>
      <c r="B196" s="51"/>
      <c r="C196" s="51"/>
      <c r="D196" s="51"/>
      <c r="E196" s="51"/>
      <c r="F196" s="51"/>
      <c r="G196" s="51"/>
      <c r="H196" s="51"/>
      <c r="I196" s="51"/>
      <c r="J196" s="51"/>
      <c r="K196" s="51"/>
      <c r="L196" s="51"/>
      <c r="M196" s="51"/>
      <c r="N196" s="52"/>
    </row>
    <row r="197" spans="1:14" ht="15.75">
      <c r="A197" s="51"/>
      <c r="B197" s="51"/>
      <c r="C197" s="51"/>
      <c r="D197" s="51"/>
      <c r="E197" s="51"/>
      <c r="F197" s="51"/>
      <c r="G197" s="51"/>
      <c r="H197" s="51"/>
      <c r="I197" s="51"/>
      <c r="J197" s="51"/>
      <c r="K197" s="51"/>
      <c r="L197" s="51"/>
      <c r="M197" s="51"/>
      <c r="N197" s="52"/>
    </row>
    <row r="198" spans="1:14" ht="15.75">
      <c r="A198" s="51"/>
      <c r="B198" s="51"/>
      <c r="C198" s="51"/>
      <c r="D198" s="51"/>
      <c r="E198" s="51"/>
      <c r="F198" s="51"/>
      <c r="G198" s="51"/>
      <c r="H198" s="51"/>
      <c r="I198" s="51"/>
      <c r="J198" s="51"/>
      <c r="K198" s="51"/>
      <c r="L198" s="51"/>
      <c r="M198" s="51"/>
      <c r="N198" s="52"/>
    </row>
    <row r="199" spans="1:14" ht="15.75">
      <c r="A199" s="51"/>
      <c r="B199" s="51"/>
      <c r="C199" s="51"/>
      <c r="D199" s="51"/>
      <c r="E199" s="51"/>
      <c r="F199" s="51"/>
      <c r="G199" s="51"/>
      <c r="H199" s="51"/>
      <c r="I199" s="51"/>
      <c r="J199" s="51"/>
      <c r="K199" s="51"/>
      <c r="L199" s="51"/>
      <c r="M199" s="51"/>
      <c r="N199" s="52"/>
    </row>
    <row r="200" spans="1:14" ht="15.75">
      <c r="A200" s="51"/>
      <c r="B200" s="51"/>
      <c r="C200" s="51"/>
      <c r="D200" s="51"/>
      <c r="E200" s="51"/>
      <c r="F200" s="51"/>
      <c r="G200" s="51"/>
      <c r="H200" s="51"/>
      <c r="I200" s="51"/>
      <c r="J200" s="51"/>
      <c r="K200" s="51"/>
      <c r="L200" s="51"/>
      <c r="M200" s="51"/>
      <c r="N200" s="52"/>
    </row>
    <row r="201" spans="1:14" ht="15.75">
      <c r="A201" s="51"/>
      <c r="B201" s="51"/>
      <c r="C201" s="51"/>
      <c r="D201" s="51"/>
      <c r="E201" s="51"/>
      <c r="F201" s="51"/>
      <c r="G201" s="51"/>
      <c r="H201" s="51"/>
      <c r="I201" s="51"/>
      <c r="J201" s="51"/>
      <c r="K201" s="51"/>
      <c r="L201" s="51"/>
      <c r="M201" s="51"/>
      <c r="N201" s="52"/>
    </row>
    <row r="202" spans="1:14" ht="15.75">
      <c r="A202" s="51"/>
      <c r="B202" s="51"/>
      <c r="C202" s="51"/>
      <c r="D202" s="51"/>
      <c r="E202" s="51"/>
      <c r="F202" s="51"/>
      <c r="G202" s="51"/>
      <c r="H202" s="51"/>
      <c r="I202" s="51"/>
      <c r="J202" s="51"/>
      <c r="K202" s="51"/>
      <c r="L202" s="51"/>
      <c r="M202" s="51"/>
      <c r="N202" s="52"/>
    </row>
    <row r="203" spans="1:14" ht="15.75">
      <c r="A203" s="51"/>
      <c r="B203" s="51"/>
      <c r="C203" s="51"/>
      <c r="D203" s="51"/>
      <c r="E203" s="51"/>
      <c r="F203" s="51"/>
      <c r="G203" s="51"/>
      <c r="H203" s="51"/>
      <c r="I203" s="51"/>
      <c r="J203" s="51"/>
      <c r="K203" s="51"/>
      <c r="L203" s="51"/>
      <c r="M203" s="51"/>
      <c r="N203" s="52"/>
    </row>
    <row r="204" spans="1:14" ht="15.75">
      <c r="A204" s="51"/>
      <c r="B204" s="51"/>
      <c r="C204" s="51"/>
      <c r="D204" s="51"/>
      <c r="E204" s="51"/>
      <c r="F204" s="51"/>
      <c r="G204" s="51"/>
      <c r="H204" s="51"/>
      <c r="I204" s="51"/>
      <c r="J204" s="51"/>
      <c r="K204" s="51"/>
      <c r="L204" s="51"/>
      <c r="M204" s="51"/>
      <c r="N204" s="52"/>
    </row>
    <row r="205" spans="1:14" ht="15.75">
      <c r="A205" s="51"/>
      <c r="B205" s="51"/>
      <c r="C205" s="51"/>
      <c r="D205" s="51"/>
      <c r="E205" s="51"/>
      <c r="F205" s="51"/>
      <c r="G205" s="51"/>
      <c r="H205" s="51"/>
      <c r="I205" s="51"/>
      <c r="J205" s="51"/>
      <c r="K205" s="51"/>
      <c r="L205" s="51"/>
      <c r="M205" s="51"/>
      <c r="N205" s="52"/>
    </row>
    <row r="206" spans="1:14" ht="15.75">
      <c r="A206" s="51"/>
      <c r="B206" s="51"/>
      <c r="C206" s="51"/>
      <c r="D206" s="51"/>
      <c r="E206" s="51"/>
      <c r="F206" s="51"/>
      <c r="G206" s="51"/>
      <c r="H206" s="51"/>
      <c r="I206" s="51"/>
      <c r="J206" s="51"/>
      <c r="K206" s="51"/>
      <c r="L206" s="51"/>
      <c r="M206" s="51"/>
      <c r="N206" s="52"/>
    </row>
    <row r="207" spans="1:14" ht="15.75">
      <c r="A207" s="51"/>
      <c r="B207" s="51"/>
      <c r="C207" s="51"/>
      <c r="D207" s="51"/>
      <c r="E207" s="51"/>
      <c r="F207" s="51"/>
      <c r="G207" s="51"/>
      <c r="H207" s="51"/>
      <c r="I207" s="51"/>
      <c r="J207" s="51"/>
      <c r="K207" s="51"/>
      <c r="L207" s="51"/>
      <c r="M207" s="51"/>
      <c r="N207" s="52"/>
    </row>
    <row r="208" spans="1:14" ht="15.75">
      <c r="A208" s="51"/>
      <c r="B208" s="51"/>
      <c r="C208" s="51"/>
      <c r="D208" s="51"/>
      <c r="E208" s="51"/>
      <c r="F208" s="51"/>
      <c r="G208" s="51"/>
      <c r="H208" s="51"/>
      <c r="I208" s="51"/>
      <c r="J208" s="51"/>
      <c r="K208" s="51"/>
      <c r="L208" s="51"/>
      <c r="M208" s="51"/>
      <c r="N208" s="52"/>
    </row>
    <row r="209" spans="1:14" ht="15.75">
      <c r="A209" s="51"/>
      <c r="B209" s="51"/>
      <c r="C209" s="51"/>
      <c r="D209" s="51"/>
      <c r="E209" s="51"/>
      <c r="F209" s="51"/>
      <c r="G209" s="51"/>
      <c r="H209" s="51"/>
      <c r="I209" s="51"/>
      <c r="J209" s="51"/>
      <c r="K209" s="51"/>
      <c r="L209" s="51"/>
      <c r="M209" s="51"/>
      <c r="N209" s="52"/>
    </row>
    <row r="210" spans="1:14" ht="15.75">
      <c r="A210" s="51"/>
      <c r="B210" s="51"/>
      <c r="C210" s="51"/>
      <c r="D210" s="51"/>
      <c r="E210" s="51"/>
      <c r="F210" s="51"/>
      <c r="G210" s="51"/>
      <c r="H210" s="51"/>
      <c r="I210" s="51"/>
      <c r="J210" s="51"/>
      <c r="K210" s="51"/>
      <c r="L210" s="51"/>
      <c r="M210" s="51"/>
      <c r="N210" s="52"/>
    </row>
    <row r="211" spans="1:14" ht="15.75">
      <c r="A211" s="51"/>
      <c r="B211" s="51"/>
      <c r="C211" s="51"/>
      <c r="D211" s="51"/>
      <c r="E211" s="51"/>
      <c r="F211" s="51"/>
      <c r="G211" s="51"/>
      <c r="H211" s="51"/>
      <c r="I211" s="51"/>
      <c r="J211" s="51"/>
      <c r="K211" s="51"/>
      <c r="L211" s="51"/>
      <c r="M211" s="51"/>
      <c r="N211" s="52"/>
    </row>
    <row r="212" spans="1:14" ht="15.75">
      <c r="A212" s="51"/>
      <c r="B212" s="51"/>
      <c r="C212" s="51"/>
      <c r="D212" s="51"/>
      <c r="E212" s="51"/>
      <c r="F212" s="51"/>
      <c r="G212" s="51"/>
      <c r="H212" s="51"/>
      <c r="I212" s="51"/>
      <c r="J212" s="51"/>
      <c r="K212" s="51"/>
      <c r="L212" s="51"/>
      <c r="M212" s="51"/>
      <c r="N212" s="52"/>
    </row>
    <row r="213" spans="1:14" ht="15.75">
      <c r="A213" s="51"/>
      <c r="B213" s="51"/>
      <c r="C213" s="51"/>
      <c r="D213" s="51"/>
      <c r="E213" s="51"/>
      <c r="F213" s="51"/>
      <c r="G213" s="51"/>
      <c r="H213" s="51"/>
      <c r="I213" s="51"/>
      <c r="J213" s="51"/>
      <c r="K213" s="51"/>
      <c r="L213" s="51"/>
      <c r="M213" s="51"/>
      <c r="N213" s="52"/>
    </row>
    <row r="214" spans="1:14" ht="15.75">
      <c r="A214" s="51"/>
      <c r="B214" s="51"/>
      <c r="C214" s="51"/>
      <c r="D214" s="51"/>
      <c r="E214" s="51"/>
      <c r="F214" s="51"/>
      <c r="G214" s="51"/>
      <c r="H214" s="51"/>
      <c r="I214" s="51"/>
      <c r="J214" s="51"/>
      <c r="K214" s="51"/>
      <c r="L214" s="51"/>
      <c r="M214" s="51"/>
      <c r="N214" s="52"/>
    </row>
    <row r="215" spans="1:14" ht="15.75">
      <c r="A215" s="51"/>
      <c r="B215" s="51"/>
      <c r="C215" s="51"/>
      <c r="D215" s="51"/>
      <c r="E215" s="51"/>
      <c r="F215" s="51"/>
      <c r="G215" s="51"/>
      <c r="H215" s="51"/>
      <c r="I215" s="51"/>
      <c r="J215" s="51"/>
      <c r="K215" s="51"/>
      <c r="L215" s="51"/>
      <c r="M215" s="51"/>
      <c r="N215" s="52"/>
    </row>
    <row r="216" spans="1:14" ht="15.75">
      <c r="A216" s="51"/>
      <c r="B216" s="51"/>
      <c r="C216" s="51"/>
      <c r="D216" s="51"/>
      <c r="E216" s="51"/>
      <c r="F216" s="51"/>
      <c r="G216" s="51"/>
      <c r="H216" s="51"/>
      <c r="I216" s="51"/>
      <c r="J216" s="51"/>
      <c r="K216" s="51"/>
      <c r="L216" s="51"/>
      <c r="M216" s="51"/>
      <c r="N216" s="52"/>
    </row>
    <row r="217" spans="1:14" ht="15.75">
      <c r="A217" s="51"/>
      <c r="B217" s="51"/>
      <c r="C217" s="51"/>
      <c r="D217" s="51"/>
      <c r="E217" s="51"/>
      <c r="F217" s="51"/>
      <c r="G217" s="51"/>
      <c r="H217" s="51"/>
      <c r="I217" s="51"/>
      <c r="J217" s="51"/>
      <c r="K217" s="51"/>
      <c r="L217" s="51"/>
      <c r="M217" s="51"/>
      <c r="N217" s="52"/>
    </row>
    <row r="218" spans="1:14" ht="15.75">
      <c r="A218" s="51"/>
      <c r="B218" s="51"/>
      <c r="C218" s="51"/>
      <c r="D218" s="51"/>
      <c r="E218" s="51"/>
      <c r="F218" s="51"/>
      <c r="G218" s="51"/>
      <c r="H218" s="51"/>
      <c r="I218" s="51"/>
      <c r="J218" s="51"/>
      <c r="K218" s="51"/>
      <c r="L218" s="51"/>
      <c r="M218" s="51"/>
      <c r="N218" s="52"/>
    </row>
    <row r="219" spans="1:14" ht="15.75">
      <c r="A219" s="51"/>
      <c r="B219" s="51"/>
      <c r="C219" s="51"/>
      <c r="D219" s="51"/>
      <c r="E219" s="51"/>
      <c r="F219" s="51"/>
      <c r="G219" s="51"/>
      <c r="H219" s="51"/>
      <c r="I219" s="51"/>
      <c r="J219" s="51"/>
      <c r="K219" s="51"/>
      <c r="L219" s="51"/>
      <c r="M219" s="51"/>
      <c r="N219" s="52"/>
    </row>
    <row r="220" spans="1:14" ht="15.75">
      <c r="A220" s="51"/>
      <c r="B220" s="51"/>
      <c r="C220" s="51"/>
      <c r="D220" s="51"/>
      <c r="E220" s="51"/>
      <c r="F220" s="51"/>
      <c r="G220" s="51"/>
      <c r="H220" s="51"/>
      <c r="I220" s="51"/>
      <c r="J220" s="51"/>
      <c r="K220" s="51"/>
      <c r="L220" s="51"/>
      <c r="M220" s="51"/>
      <c r="N220" s="52"/>
    </row>
    <row r="221" spans="1:14" ht="15.75">
      <c r="A221" s="51"/>
      <c r="B221" s="51"/>
      <c r="C221" s="51"/>
      <c r="D221" s="51"/>
      <c r="E221" s="51"/>
      <c r="F221" s="51"/>
      <c r="G221" s="51"/>
      <c r="H221" s="51"/>
      <c r="I221" s="51"/>
      <c r="J221" s="51"/>
      <c r="K221" s="51"/>
      <c r="L221" s="51"/>
      <c r="M221" s="51"/>
      <c r="N221" s="52"/>
    </row>
    <row r="222" spans="1:14" ht="15.75">
      <c r="A222" s="51"/>
      <c r="B222" s="51"/>
      <c r="C222" s="51"/>
      <c r="D222" s="51"/>
      <c r="E222" s="51"/>
      <c r="F222" s="51"/>
      <c r="G222" s="51"/>
      <c r="H222" s="51"/>
      <c r="I222" s="51"/>
      <c r="J222" s="51"/>
      <c r="K222" s="51"/>
      <c r="L222" s="51"/>
      <c r="M222" s="51"/>
      <c r="N222" s="52"/>
    </row>
    <row r="223" spans="1:14" ht="15.75">
      <c r="A223" s="51"/>
      <c r="B223" s="51"/>
      <c r="C223" s="51"/>
      <c r="D223" s="51"/>
      <c r="E223" s="51"/>
      <c r="F223" s="51"/>
      <c r="G223" s="51"/>
      <c r="H223" s="51"/>
      <c r="I223" s="51"/>
      <c r="J223" s="51"/>
      <c r="K223" s="51"/>
      <c r="L223" s="51"/>
      <c r="M223" s="51"/>
      <c r="N223" s="52"/>
    </row>
    <row r="224" spans="1:14" ht="15.75">
      <c r="A224" s="51"/>
      <c r="B224" s="51"/>
      <c r="C224" s="51"/>
      <c r="D224" s="51"/>
      <c r="E224" s="51"/>
      <c r="F224" s="51"/>
      <c r="G224" s="51"/>
      <c r="H224" s="51"/>
      <c r="I224" s="51"/>
      <c r="J224" s="51"/>
      <c r="K224" s="51"/>
      <c r="L224" s="51"/>
      <c r="M224" s="51"/>
      <c r="N224" s="52"/>
    </row>
    <row r="225" spans="1:14" ht="15.75">
      <c r="A225" s="51"/>
      <c r="B225" s="51"/>
      <c r="C225" s="51"/>
      <c r="D225" s="51"/>
      <c r="E225" s="51"/>
      <c r="F225" s="51"/>
      <c r="G225" s="51"/>
      <c r="H225" s="51"/>
      <c r="I225" s="51"/>
      <c r="J225" s="51"/>
      <c r="K225" s="51"/>
      <c r="L225" s="51"/>
      <c r="M225" s="51"/>
      <c r="N225" s="52"/>
    </row>
    <row r="226" spans="1:14" ht="15.75">
      <c r="A226" s="51"/>
      <c r="B226" s="51"/>
      <c r="C226" s="51"/>
      <c r="D226" s="51"/>
      <c r="E226" s="51"/>
      <c r="F226" s="51"/>
      <c r="G226" s="51"/>
      <c r="H226" s="51"/>
      <c r="I226" s="51"/>
      <c r="J226" s="51"/>
      <c r="K226" s="51"/>
      <c r="L226" s="51"/>
      <c r="M226" s="51"/>
      <c r="N226" s="52"/>
    </row>
    <row r="227" spans="1:14" ht="15.75">
      <c r="A227" s="51"/>
      <c r="B227" s="51"/>
      <c r="C227" s="51"/>
      <c r="D227" s="51"/>
      <c r="E227" s="51"/>
      <c r="F227" s="51"/>
      <c r="G227" s="51"/>
      <c r="H227" s="51"/>
      <c r="I227" s="51"/>
      <c r="J227" s="51"/>
      <c r="K227" s="51"/>
      <c r="L227" s="51"/>
      <c r="M227" s="51"/>
      <c r="N227" s="52"/>
    </row>
    <row r="228" spans="1:14" ht="15.75">
      <c r="A228" s="51"/>
      <c r="B228" s="51"/>
      <c r="C228" s="51"/>
      <c r="D228" s="51"/>
      <c r="E228" s="51"/>
      <c r="F228" s="51"/>
      <c r="G228" s="51"/>
      <c r="H228" s="51"/>
      <c r="I228" s="51"/>
      <c r="J228" s="51"/>
      <c r="K228" s="51"/>
      <c r="L228" s="51"/>
      <c r="M228" s="51"/>
      <c r="N228" s="52"/>
    </row>
    <row r="229" spans="1:14" ht="15.75">
      <c r="A229" s="51"/>
      <c r="B229" s="51"/>
      <c r="C229" s="51"/>
      <c r="D229" s="51"/>
      <c r="E229" s="51"/>
      <c r="F229" s="51"/>
      <c r="G229" s="51"/>
      <c r="H229" s="51"/>
      <c r="I229" s="51"/>
      <c r="J229" s="51"/>
      <c r="K229" s="51"/>
      <c r="L229" s="51"/>
      <c r="M229" s="51"/>
      <c r="N229" s="52"/>
    </row>
    <row r="230" spans="1:14" ht="15.75">
      <c r="A230" s="51"/>
      <c r="B230" s="51"/>
      <c r="C230" s="51"/>
      <c r="D230" s="51"/>
      <c r="E230" s="51"/>
      <c r="F230" s="51"/>
      <c r="G230" s="51"/>
      <c r="H230" s="51"/>
      <c r="I230" s="51"/>
      <c r="J230" s="51"/>
      <c r="K230" s="51"/>
      <c r="L230" s="51"/>
      <c r="M230" s="51"/>
      <c r="N230" s="52"/>
    </row>
    <row r="231" spans="1:14" ht="15.75">
      <c r="A231" s="51"/>
      <c r="B231" s="51"/>
      <c r="C231" s="51"/>
      <c r="D231" s="51"/>
      <c r="E231" s="51"/>
      <c r="F231" s="51"/>
      <c r="G231" s="51"/>
      <c r="H231" s="51"/>
      <c r="I231" s="51"/>
      <c r="J231" s="51"/>
      <c r="K231" s="51"/>
      <c r="L231" s="51"/>
      <c r="M231" s="51"/>
      <c r="N231" s="52"/>
    </row>
    <row r="232" spans="1:14" ht="15.75">
      <c r="A232" s="51"/>
      <c r="B232" s="51"/>
      <c r="C232" s="51"/>
      <c r="D232" s="51"/>
      <c r="E232" s="51"/>
      <c r="F232" s="51"/>
      <c r="G232" s="51"/>
      <c r="H232" s="51"/>
      <c r="I232" s="51"/>
      <c r="J232" s="51"/>
      <c r="K232" s="51"/>
      <c r="L232" s="51"/>
      <c r="M232" s="51"/>
      <c r="N232" s="52"/>
    </row>
    <row r="233" spans="1:14" ht="15.75">
      <c r="A233" s="51"/>
      <c r="B233" s="51"/>
      <c r="C233" s="51"/>
      <c r="D233" s="51"/>
      <c r="E233" s="51"/>
      <c r="F233" s="51"/>
      <c r="G233" s="51"/>
      <c r="H233" s="51"/>
      <c r="I233" s="51"/>
      <c r="J233" s="51"/>
      <c r="K233" s="51"/>
      <c r="L233" s="51"/>
      <c r="M233" s="51"/>
      <c r="N233" s="52"/>
    </row>
    <row r="234" spans="1:14" ht="15.75">
      <c r="A234" s="51"/>
      <c r="B234" s="51"/>
      <c r="C234" s="51"/>
      <c r="D234" s="51"/>
      <c r="E234" s="51"/>
      <c r="F234" s="51"/>
      <c r="G234" s="51"/>
      <c r="H234" s="51"/>
      <c r="I234" s="51"/>
      <c r="J234" s="51"/>
      <c r="K234" s="51"/>
      <c r="L234" s="51"/>
      <c r="M234" s="51"/>
      <c r="N234" s="52"/>
    </row>
    <row r="235" spans="1:14" ht="15.75">
      <c r="A235" s="51"/>
      <c r="B235" s="51"/>
      <c r="C235" s="51"/>
      <c r="D235" s="51"/>
      <c r="E235" s="51"/>
      <c r="F235" s="51"/>
      <c r="G235" s="51"/>
      <c r="H235" s="51"/>
      <c r="I235" s="51"/>
      <c r="J235" s="51"/>
      <c r="K235" s="51"/>
      <c r="L235" s="51"/>
      <c r="M235" s="51"/>
      <c r="N235" s="52"/>
    </row>
    <row r="236" spans="1:14" ht="15.75">
      <c r="A236" s="51"/>
      <c r="B236" s="51"/>
      <c r="C236" s="51"/>
      <c r="D236" s="51"/>
      <c r="E236" s="51"/>
      <c r="F236" s="51"/>
      <c r="G236" s="51"/>
      <c r="H236" s="51"/>
      <c r="I236" s="51"/>
      <c r="J236" s="51"/>
      <c r="K236" s="51"/>
      <c r="L236" s="51"/>
      <c r="M236" s="51"/>
      <c r="N236" s="52"/>
    </row>
    <row r="237" spans="1:14" ht="15.75">
      <c r="A237" s="51"/>
      <c r="B237" s="51"/>
      <c r="C237" s="51"/>
      <c r="D237" s="51"/>
      <c r="E237" s="51"/>
      <c r="F237" s="51"/>
      <c r="G237" s="51"/>
      <c r="H237" s="51"/>
      <c r="I237" s="51"/>
      <c r="J237" s="51"/>
      <c r="K237" s="51"/>
      <c r="L237" s="51"/>
      <c r="M237" s="51"/>
      <c r="N237" s="52"/>
    </row>
    <row r="238" spans="1:14" ht="15.75">
      <c r="A238" s="51"/>
      <c r="B238" s="51"/>
      <c r="C238" s="51"/>
      <c r="D238" s="51"/>
      <c r="E238" s="51"/>
      <c r="F238" s="51"/>
      <c r="G238" s="51"/>
      <c r="H238" s="51"/>
      <c r="I238" s="51"/>
      <c r="J238" s="51"/>
      <c r="K238" s="51"/>
      <c r="L238" s="51"/>
      <c r="M238" s="51"/>
      <c r="N238" s="52"/>
    </row>
    <row r="239" spans="1:14" ht="15.75">
      <c r="A239" s="51"/>
      <c r="B239" s="51"/>
      <c r="C239" s="51"/>
      <c r="D239" s="51"/>
      <c r="E239" s="51"/>
      <c r="F239" s="51"/>
      <c r="G239" s="51"/>
      <c r="H239" s="51"/>
      <c r="I239" s="51"/>
      <c r="J239" s="51"/>
      <c r="K239" s="51"/>
      <c r="L239" s="51"/>
      <c r="M239" s="51"/>
      <c r="N239" s="52"/>
    </row>
    <row r="240" spans="1:14" ht="15.75">
      <c r="A240" s="51"/>
      <c r="B240" s="51"/>
      <c r="C240" s="51"/>
      <c r="D240" s="51"/>
      <c r="E240" s="51"/>
      <c r="F240" s="51"/>
      <c r="G240" s="51"/>
      <c r="H240" s="51"/>
      <c r="I240" s="51"/>
      <c r="J240" s="51"/>
      <c r="K240" s="51"/>
      <c r="L240" s="51"/>
      <c r="M240" s="51"/>
      <c r="N240" s="52"/>
    </row>
    <row r="241" spans="1:14" ht="15.75">
      <c r="A241" s="51"/>
      <c r="B241" s="51"/>
      <c r="C241" s="51"/>
      <c r="D241" s="51"/>
      <c r="E241" s="51"/>
      <c r="F241" s="51"/>
      <c r="G241" s="51"/>
      <c r="H241" s="51"/>
      <c r="I241" s="51"/>
      <c r="J241" s="51"/>
      <c r="K241" s="51"/>
      <c r="L241" s="51"/>
      <c r="M241" s="51"/>
      <c r="N241" s="52"/>
    </row>
    <row r="242" spans="1:14" ht="15.75">
      <c r="A242" s="51"/>
      <c r="B242" s="51"/>
      <c r="C242" s="51"/>
      <c r="D242" s="51"/>
      <c r="E242" s="51"/>
      <c r="F242" s="51"/>
      <c r="G242" s="51"/>
      <c r="H242" s="51"/>
      <c r="I242" s="51"/>
      <c r="J242" s="51"/>
      <c r="K242" s="51"/>
      <c r="L242" s="51"/>
      <c r="M242" s="51"/>
      <c r="N242" s="52"/>
    </row>
    <row r="243" spans="1:14" ht="15.75">
      <c r="A243" s="51"/>
      <c r="B243" s="51"/>
      <c r="C243" s="51"/>
      <c r="D243" s="51"/>
      <c r="E243" s="51"/>
      <c r="F243" s="51"/>
      <c r="G243" s="51"/>
      <c r="H243" s="51"/>
      <c r="I243" s="51"/>
      <c r="J243" s="51"/>
      <c r="K243" s="51"/>
      <c r="L243" s="51"/>
      <c r="M243" s="51"/>
      <c r="N243" s="52"/>
    </row>
    <row r="244" spans="1:14" ht="15.75">
      <c r="A244" s="51"/>
      <c r="B244" s="51"/>
      <c r="C244" s="51"/>
      <c r="D244" s="51"/>
      <c r="E244" s="51"/>
      <c r="F244" s="51"/>
      <c r="G244" s="51"/>
      <c r="H244" s="51"/>
      <c r="I244" s="51"/>
      <c r="J244" s="51"/>
      <c r="K244" s="51"/>
      <c r="L244" s="51"/>
      <c r="M244" s="51"/>
      <c r="N244" s="52"/>
    </row>
    <row r="245" spans="1:14" ht="15.75">
      <c r="A245" s="51"/>
      <c r="B245" s="51"/>
      <c r="C245" s="51"/>
      <c r="D245" s="51"/>
      <c r="E245" s="51"/>
      <c r="F245" s="51"/>
      <c r="G245" s="51"/>
      <c r="H245" s="51"/>
      <c r="I245" s="51"/>
      <c r="J245" s="51"/>
      <c r="K245" s="51"/>
      <c r="L245" s="51"/>
      <c r="M245" s="51"/>
      <c r="N245" s="52"/>
    </row>
    <row r="246" spans="1:14" ht="15.75">
      <c r="A246" s="51"/>
      <c r="B246" s="51"/>
      <c r="C246" s="51"/>
      <c r="D246" s="51"/>
      <c r="E246" s="51"/>
      <c r="F246" s="51"/>
      <c r="G246" s="51"/>
      <c r="H246" s="51"/>
      <c r="I246" s="51"/>
      <c r="J246" s="51"/>
      <c r="K246" s="51"/>
      <c r="L246" s="51"/>
      <c r="M246" s="51"/>
      <c r="N246" s="52"/>
    </row>
    <row r="247" spans="1:14" ht="15.75">
      <c r="A247" s="51"/>
      <c r="B247" s="51"/>
      <c r="C247" s="51"/>
      <c r="D247" s="51"/>
      <c r="E247" s="51"/>
      <c r="F247" s="51"/>
      <c r="G247" s="51"/>
      <c r="H247" s="51"/>
      <c r="I247" s="51"/>
      <c r="J247" s="51"/>
      <c r="K247" s="51"/>
      <c r="L247" s="51"/>
      <c r="M247" s="51"/>
      <c r="N247" s="52"/>
    </row>
    <row r="248" spans="1:14" ht="15.75">
      <c r="A248" s="51"/>
      <c r="B248" s="51"/>
      <c r="C248" s="51"/>
      <c r="D248" s="51"/>
      <c r="E248" s="51"/>
      <c r="F248" s="51"/>
      <c r="G248" s="51"/>
      <c r="H248" s="51"/>
      <c r="I248" s="51"/>
      <c r="J248" s="51"/>
      <c r="K248" s="51"/>
      <c r="L248" s="51"/>
      <c r="M248" s="51"/>
      <c r="N248" s="52"/>
    </row>
    <row r="249" spans="1:14" ht="15.75">
      <c r="A249" s="51"/>
      <c r="B249" s="51"/>
      <c r="C249" s="51"/>
      <c r="D249" s="51"/>
      <c r="E249" s="51"/>
      <c r="F249" s="51"/>
      <c r="G249" s="51"/>
      <c r="H249" s="51"/>
      <c r="I249" s="51"/>
      <c r="J249" s="51"/>
      <c r="K249" s="51"/>
      <c r="L249" s="51"/>
      <c r="M249" s="51"/>
      <c r="N249" s="52"/>
    </row>
    <row r="250" spans="1:14" ht="15.75">
      <c r="A250" s="51"/>
      <c r="B250" s="51"/>
      <c r="C250" s="51"/>
      <c r="D250" s="51"/>
      <c r="E250" s="51"/>
      <c r="F250" s="51"/>
      <c r="G250" s="51"/>
      <c r="H250" s="51"/>
      <c r="I250" s="51"/>
      <c r="J250" s="51"/>
      <c r="K250" s="51"/>
      <c r="L250" s="51"/>
      <c r="M250" s="51"/>
      <c r="N250" s="52"/>
    </row>
    <row r="251" spans="1:14" ht="15.75">
      <c r="A251" s="51"/>
      <c r="B251" s="51"/>
      <c r="C251" s="51"/>
      <c r="D251" s="51"/>
      <c r="E251" s="51"/>
      <c r="F251" s="51"/>
      <c r="G251" s="51"/>
      <c r="H251" s="51"/>
      <c r="I251" s="51"/>
      <c r="J251" s="51"/>
      <c r="K251" s="51"/>
      <c r="L251" s="51"/>
      <c r="M251" s="51"/>
      <c r="N251" s="52"/>
    </row>
    <row r="252" spans="1:14" ht="15.75">
      <c r="A252" s="51"/>
      <c r="B252" s="51"/>
      <c r="C252" s="51"/>
      <c r="D252" s="51"/>
      <c r="E252" s="51"/>
      <c r="F252" s="51"/>
      <c r="G252" s="51"/>
      <c r="H252" s="51"/>
      <c r="I252" s="51"/>
      <c r="J252" s="51"/>
      <c r="K252" s="51"/>
      <c r="L252" s="51"/>
      <c r="M252" s="51"/>
      <c r="N252" s="52"/>
    </row>
    <row r="253" spans="1:14" ht="15.75">
      <c r="A253" s="51"/>
      <c r="B253" s="51"/>
      <c r="C253" s="51"/>
      <c r="D253" s="51"/>
      <c r="E253" s="51"/>
      <c r="F253" s="51"/>
      <c r="G253" s="51"/>
      <c r="H253" s="51"/>
      <c r="I253" s="51"/>
      <c r="J253" s="51"/>
      <c r="K253" s="51"/>
      <c r="L253" s="51"/>
      <c r="M253" s="51"/>
      <c r="N253" s="52"/>
    </row>
    <row r="254" spans="1:14" ht="15.75">
      <c r="A254" s="51"/>
      <c r="B254" s="51"/>
      <c r="C254" s="51"/>
      <c r="D254" s="51"/>
      <c r="E254" s="51"/>
      <c r="F254" s="51"/>
      <c r="G254" s="51"/>
      <c r="H254" s="51"/>
      <c r="I254" s="51"/>
      <c r="J254" s="51"/>
      <c r="K254" s="51"/>
      <c r="L254" s="51"/>
      <c r="M254" s="51"/>
      <c r="N254" s="52"/>
    </row>
    <row r="255" spans="1:14" ht="15.75">
      <c r="A255" s="51"/>
      <c r="B255" s="51"/>
      <c r="C255" s="51"/>
      <c r="D255" s="51"/>
      <c r="E255" s="51"/>
      <c r="F255" s="51"/>
      <c r="G255" s="51"/>
      <c r="H255" s="51"/>
      <c r="I255" s="51"/>
      <c r="J255" s="51"/>
      <c r="K255" s="51"/>
      <c r="L255" s="51"/>
      <c r="M255" s="51"/>
      <c r="N255" s="52"/>
    </row>
    <row r="256" spans="1:14" ht="15.75">
      <c r="A256" s="51"/>
      <c r="B256" s="51"/>
      <c r="C256" s="51"/>
      <c r="D256" s="51"/>
      <c r="E256" s="51"/>
      <c r="F256" s="51"/>
      <c r="G256" s="51"/>
      <c r="H256" s="51"/>
      <c r="I256" s="51"/>
      <c r="J256" s="51"/>
      <c r="K256" s="51"/>
      <c r="L256" s="51"/>
      <c r="M256" s="51"/>
      <c r="N256" s="52"/>
    </row>
    <row r="257" spans="1:14" ht="15.75">
      <c r="A257" s="51"/>
      <c r="B257" s="51"/>
      <c r="C257" s="51"/>
      <c r="D257" s="51"/>
      <c r="E257" s="51"/>
      <c r="F257" s="51"/>
      <c r="G257" s="51"/>
      <c r="H257" s="51"/>
      <c r="I257" s="51"/>
      <c r="J257" s="51"/>
      <c r="K257" s="51"/>
      <c r="L257" s="51"/>
      <c r="M257" s="51"/>
      <c r="N257" s="52"/>
    </row>
    <row r="258" spans="1:14" ht="15.75">
      <c r="A258" s="51"/>
      <c r="B258" s="51"/>
      <c r="C258" s="51"/>
      <c r="D258" s="51"/>
      <c r="E258" s="51"/>
      <c r="F258" s="51"/>
      <c r="G258" s="51"/>
      <c r="H258" s="51"/>
      <c r="I258" s="51"/>
      <c r="J258" s="51"/>
      <c r="K258" s="51"/>
      <c r="L258" s="51"/>
      <c r="M258" s="51"/>
      <c r="N258" s="52"/>
    </row>
    <row r="259" spans="1:14" ht="15.75">
      <c r="A259" s="51"/>
      <c r="B259" s="51"/>
      <c r="C259" s="51"/>
      <c r="D259" s="51"/>
      <c r="E259" s="51"/>
      <c r="F259" s="51"/>
      <c r="G259" s="51"/>
      <c r="H259" s="51"/>
      <c r="I259" s="51"/>
      <c r="J259" s="51"/>
      <c r="K259" s="51"/>
      <c r="L259" s="51"/>
      <c r="M259" s="51"/>
      <c r="N259" s="52"/>
    </row>
    <row r="260" spans="1:14" ht="15.75">
      <c r="A260" s="51"/>
      <c r="B260" s="51"/>
      <c r="C260" s="51"/>
      <c r="D260" s="51"/>
      <c r="E260" s="51"/>
      <c r="F260" s="51"/>
      <c r="G260" s="51"/>
      <c r="H260" s="51"/>
      <c r="I260" s="51"/>
      <c r="J260" s="51"/>
      <c r="K260" s="51"/>
      <c r="L260" s="51"/>
      <c r="M260" s="51"/>
      <c r="N260" s="52"/>
    </row>
    <row r="261" spans="1:14" ht="15.75">
      <c r="A261" s="51"/>
      <c r="B261" s="51"/>
      <c r="C261" s="51"/>
      <c r="D261" s="51"/>
      <c r="E261" s="51"/>
      <c r="F261" s="51"/>
      <c r="G261" s="51"/>
      <c r="H261" s="51"/>
      <c r="I261" s="51"/>
      <c r="J261" s="51"/>
      <c r="K261" s="51"/>
      <c r="L261" s="51"/>
      <c r="M261" s="51"/>
      <c r="N261" s="52"/>
    </row>
    <row r="262" spans="1:14" ht="15.75">
      <c r="A262" s="51"/>
      <c r="B262" s="51"/>
      <c r="C262" s="51"/>
      <c r="D262" s="51"/>
      <c r="E262" s="51"/>
      <c r="F262" s="51"/>
      <c r="G262" s="51"/>
      <c r="H262" s="51"/>
      <c r="I262" s="51"/>
      <c r="J262" s="51"/>
      <c r="K262" s="51"/>
      <c r="L262" s="51"/>
      <c r="M262" s="51"/>
      <c r="N262" s="52"/>
    </row>
    <row r="263" spans="1:14" ht="15.75">
      <c r="A263" s="51"/>
      <c r="B263" s="51"/>
      <c r="C263" s="51"/>
      <c r="D263" s="51"/>
      <c r="E263" s="51"/>
      <c r="F263" s="51"/>
      <c r="G263" s="51"/>
      <c r="H263" s="51"/>
      <c r="I263" s="51"/>
      <c r="J263" s="51"/>
      <c r="K263" s="51"/>
      <c r="L263" s="51"/>
      <c r="M263" s="51"/>
      <c r="N263" s="52"/>
    </row>
    <row r="264" spans="1:14" ht="15.75">
      <c r="A264" s="51"/>
      <c r="B264" s="51"/>
      <c r="C264" s="51"/>
      <c r="D264" s="51"/>
      <c r="E264" s="51"/>
      <c r="F264" s="51"/>
      <c r="G264" s="51"/>
      <c r="H264" s="51"/>
      <c r="I264" s="51"/>
      <c r="J264" s="51"/>
      <c r="K264" s="51"/>
      <c r="L264" s="51"/>
      <c r="M264" s="51"/>
      <c r="N264" s="52"/>
    </row>
    <row r="265" spans="1:14" ht="15.75">
      <c r="A265" s="51"/>
      <c r="B265" s="51"/>
      <c r="C265" s="51"/>
      <c r="D265" s="51"/>
      <c r="E265" s="51"/>
      <c r="F265" s="51"/>
      <c r="G265" s="51"/>
      <c r="H265" s="51"/>
      <c r="I265" s="51"/>
      <c r="J265" s="51"/>
      <c r="K265" s="51"/>
      <c r="L265" s="51"/>
      <c r="M265" s="51"/>
      <c r="N265" s="52"/>
    </row>
    <row r="266" spans="1:14" ht="15.75">
      <c r="A266" s="51"/>
      <c r="B266" s="51"/>
      <c r="C266" s="51"/>
      <c r="D266" s="51"/>
      <c r="E266" s="51"/>
      <c r="F266" s="51"/>
      <c r="G266" s="51"/>
      <c r="H266" s="51"/>
      <c r="I266" s="51"/>
      <c r="J266" s="51"/>
      <c r="K266" s="51"/>
      <c r="L266" s="51"/>
      <c r="M266" s="51"/>
      <c r="N266" s="52"/>
    </row>
    <row r="267" spans="1:14" ht="15.75">
      <c r="A267" s="51"/>
      <c r="B267" s="51"/>
      <c r="C267" s="51"/>
      <c r="D267" s="51"/>
      <c r="E267" s="51"/>
      <c r="F267" s="51"/>
      <c r="G267" s="51"/>
      <c r="H267" s="51"/>
      <c r="I267" s="51"/>
      <c r="J267" s="51"/>
      <c r="K267" s="51"/>
      <c r="L267" s="51"/>
      <c r="M267" s="51"/>
      <c r="N267" s="52"/>
    </row>
    <row r="268" spans="1:14" ht="15.75">
      <c r="A268" s="51"/>
      <c r="B268" s="51"/>
      <c r="C268" s="51"/>
      <c r="D268" s="51"/>
      <c r="E268" s="51"/>
      <c r="F268" s="51"/>
      <c r="G268" s="51"/>
      <c r="H268" s="51"/>
      <c r="I268" s="51"/>
      <c r="J268" s="51"/>
      <c r="K268" s="51"/>
      <c r="L268" s="51"/>
      <c r="M268" s="51"/>
      <c r="N268" s="52"/>
    </row>
    <row r="269" spans="1:14" ht="15.75">
      <c r="A269" s="51"/>
      <c r="B269" s="51"/>
      <c r="C269" s="51"/>
      <c r="D269" s="51"/>
      <c r="E269" s="51"/>
      <c r="F269" s="51"/>
      <c r="G269" s="51"/>
      <c r="H269" s="51"/>
      <c r="I269" s="51"/>
      <c r="J269" s="51"/>
      <c r="K269" s="51"/>
      <c r="L269" s="51"/>
      <c r="M269" s="51"/>
      <c r="N269" s="52"/>
    </row>
    <row r="270" spans="1:14" ht="15.75">
      <c r="A270" s="51"/>
      <c r="B270" s="51"/>
      <c r="C270" s="51"/>
      <c r="D270" s="51"/>
      <c r="E270" s="51"/>
      <c r="F270" s="51"/>
      <c r="G270" s="51"/>
      <c r="H270" s="51"/>
      <c r="I270" s="51"/>
      <c r="J270" s="51"/>
      <c r="K270" s="51"/>
      <c r="L270" s="51"/>
      <c r="M270" s="51"/>
      <c r="N270" s="52"/>
    </row>
    <row r="271" spans="1:14" ht="15.75">
      <c r="A271" s="51"/>
      <c r="B271" s="51"/>
      <c r="C271" s="51"/>
      <c r="D271" s="51"/>
      <c r="E271" s="51"/>
      <c r="F271" s="51"/>
      <c r="G271" s="51"/>
      <c r="H271" s="51"/>
      <c r="I271" s="51"/>
      <c r="J271" s="51"/>
      <c r="K271" s="51"/>
      <c r="L271" s="51"/>
      <c r="M271" s="51"/>
      <c r="N271" s="52"/>
    </row>
    <row r="272" spans="1:14" ht="15.75">
      <c r="A272" s="51"/>
      <c r="B272" s="51"/>
      <c r="C272" s="51"/>
      <c r="D272" s="51"/>
      <c r="E272" s="51"/>
      <c r="F272" s="51"/>
      <c r="G272" s="51"/>
      <c r="H272" s="51"/>
      <c r="I272" s="51"/>
      <c r="J272" s="51"/>
      <c r="K272" s="51"/>
      <c r="L272" s="51"/>
      <c r="M272" s="51"/>
      <c r="N272" s="52"/>
    </row>
    <row r="273" spans="1:14" ht="15.75">
      <c r="A273" s="51"/>
      <c r="B273" s="51"/>
      <c r="C273" s="51"/>
      <c r="D273" s="51"/>
      <c r="E273" s="51"/>
      <c r="F273" s="51"/>
      <c r="G273" s="51"/>
      <c r="H273" s="51"/>
      <c r="I273" s="51"/>
      <c r="J273" s="51"/>
      <c r="K273" s="51"/>
      <c r="L273" s="51"/>
      <c r="M273" s="51"/>
      <c r="N273" s="52"/>
    </row>
    <row r="274" spans="1:14" ht="15.75">
      <c r="A274" s="51"/>
      <c r="B274" s="51"/>
      <c r="C274" s="51"/>
      <c r="D274" s="51"/>
      <c r="E274" s="51"/>
      <c r="F274" s="51"/>
      <c r="G274" s="51"/>
      <c r="H274" s="51"/>
      <c r="I274" s="51"/>
      <c r="J274" s="51"/>
      <c r="K274" s="51"/>
      <c r="L274" s="51"/>
      <c r="M274" s="51"/>
      <c r="N274" s="52"/>
    </row>
    <row r="275" spans="1:14" ht="15.75">
      <c r="A275" s="51"/>
      <c r="B275" s="51"/>
      <c r="C275" s="51"/>
      <c r="D275" s="51"/>
      <c r="E275" s="51"/>
      <c r="F275" s="51"/>
      <c r="G275" s="51"/>
      <c r="H275" s="51"/>
      <c r="I275" s="51"/>
      <c r="J275" s="51"/>
      <c r="K275" s="51"/>
      <c r="L275" s="51"/>
      <c r="M275" s="51"/>
      <c r="N275" s="52"/>
    </row>
    <row r="276" spans="1:14" ht="15.75">
      <c r="A276" s="51"/>
      <c r="B276" s="51"/>
      <c r="C276" s="51"/>
      <c r="D276" s="51"/>
      <c r="E276" s="51"/>
      <c r="F276" s="51"/>
      <c r="G276" s="51"/>
      <c r="H276" s="51"/>
      <c r="I276" s="51"/>
      <c r="J276" s="51"/>
      <c r="K276" s="51"/>
      <c r="L276" s="51"/>
      <c r="M276" s="51"/>
      <c r="N276" s="52"/>
    </row>
    <row r="277" spans="1:14" ht="15.75">
      <c r="A277" s="51"/>
      <c r="B277" s="51"/>
      <c r="C277" s="51"/>
      <c r="D277" s="51"/>
      <c r="E277" s="51"/>
      <c r="F277" s="51"/>
      <c r="G277" s="51"/>
      <c r="H277" s="51"/>
      <c r="I277" s="51"/>
      <c r="J277" s="51"/>
      <c r="K277" s="51"/>
      <c r="L277" s="51"/>
      <c r="M277" s="51"/>
      <c r="N277" s="52"/>
    </row>
    <row r="278" spans="1:14" ht="15.75">
      <c r="A278" s="51"/>
      <c r="B278" s="51"/>
      <c r="C278" s="51"/>
      <c r="D278" s="51"/>
      <c r="E278" s="51"/>
      <c r="F278" s="51"/>
      <c r="G278" s="51"/>
      <c r="H278" s="51"/>
      <c r="I278" s="51"/>
      <c r="J278" s="51"/>
      <c r="K278" s="51"/>
      <c r="L278" s="51"/>
      <c r="M278" s="51"/>
      <c r="N278" s="52"/>
    </row>
    <row r="279" spans="1:14" ht="15.75">
      <c r="A279" s="51"/>
      <c r="B279" s="51"/>
      <c r="C279" s="51"/>
      <c r="D279" s="51"/>
      <c r="E279" s="51"/>
      <c r="F279" s="51"/>
      <c r="G279" s="51"/>
      <c r="H279" s="51"/>
      <c r="I279" s="51"/>
      <c r="J279" s="51"/>
      <c r="K279" s="51"/>
      <c r="L279" s="51"/>
      <c r="M279" s="51"/>
      <c r="N279" s="52"/>
    </row>
    <row r="280" spans="1:14" ht="15.75">
      <c r="A280" s="51"/>
      <c r="B280" s="51"/>
      <c r="C280" s="51"/>
      <c r="D280" s="51"/>
      <c r="E280" s="51"/>
      <c r="F280" s="51"/>
      <c r="G280" s="51"/>
      <c r="H280" s="51"/>
      <c r="I280" s="51"/>
      <c r="J280" s="51"/>
      <c r="K280" s="51"/>
      <c r="L280" s="51"/>
      <c r="M280" s="51"/>
      <c r="N280" s="52"/>
    </row>
    <row r="281" spans="1:14" ht="15.75">
      <c r="A281" s="51"/>
      <c r="B281" s="51"/>
      <c r="C281" s="51"/>
      <c r="D281" s="51"/>
      <c r="E281" s="51"/>
      <c r="F281" s="51"/>
      <c r="G281" s="51"/>
      <c r="H281" s="51"/>
      <c r="I281" s="51"/>
      <c r="J281" s="51"/>
      <c r="K281" s="51"/>
      <c r="L281" s="51"/>
      <c r="M281" s="51"/>
      <c r="N281" s="52"/>
    </row>
    <row r="282" spans="1:14" ht="15.75">
      <c r="A282" s="51"/>
      <c r="B282" s="51"/>
      <c r="C282" s="51"/>
      <c r="D282" s="51"/>
      <c r="E282" s="51"/>
      <c r="F282" s="51"/>
      <c r="G282" s="51"/>
      <c r="H282" s="51"/>
      <c r="I282" s="51"/>
      <c r="J282" s="51"/>
      <c r="K282" s="51"/>
      <c r="L282" s="51"/>
      <c r="M282" s="51"/>
      <c r="N282" s="52"/>
    </row>
    <row r="283" spans="1:14" ht="15.75">
      <c r="A283" s="51"/>
      <c r="B283" s="51"/>
      <c r="C283" s="51"/>
      <c r="D283" s="51"/>
      <c r="E283" s="51"/>
      <c r="F283" s="51"/>
      <c r="G283" s="51"/>
      <c r="H283" s="51"/>
      <c r="I283" s="51"/>
      <c r="J283" s="51"/>
      <c r="K283" s="51"/>
      <c r="L283" s="51"/>
      <c r="M283" s="51"/>
      <c r="N283" s="52"/>
    </row>
    <row r="284" spans="1:14" ht="15.75">
      <c r="A284" s="51"/>
      <c r="B284" s="51"/>
      <c r="C284" s="51"/>
      <c r="D284" s="51"/>
      <c r="E284" s="51"/>
      <c r="F284" s="51"/>
      <c r="G284" s="51"/>
      <c r="H284" s="51"/>
      <c r="I284" s="51"/>
      <c r="J284" s="51"/>
      <c r="K284" s="51"/>
      <c r="L284" s="51"/>
      <c r="M284" s="51"/>
      <c r="N284" s="52"/>
    </row>
    <row r="285" spans="1:14" ht="15.75">
      <c r="A285" s="51"/>
      <c r="B285" s="51"/>
      <c r="C285" s="51"/>
      <c r="D285" s="51"/>
      <c r="E285" s="51"/>
      <c r="F285" s="51"/>
      <c r="G285" s="51"/>
      <c r="H285" s="51"/>
      <c r="I285" s="51"/>
      <c r="J285" s="51"/>
      <c r="K285" s="51"/>
      <c r="L285" s="51"/>
      <c r="M285" s="51"/>
      <c r="N285" s="52"/>
    </row>
    <row r="286" spans="1:14" ht="15.75">
      <c r="A286" s="51"/>
      <c r="B286" s="51"/>
      <c r="C286" s="51"/>
      <c r="D286" s="51"/>
      <c r="E286" s="51"/>
      <c r="F286" s="51"/>
      <c r="G286" s="51"/>
      <c r="H286" s="51"/>
      <c r="I286" s="51"/>
      <c r="J286" s="51"/>
      <c r="K286" s="51"/>
      <c r="L286" s="51"/>
      <c r="M286" s="51"/>
      <c r="N286" s="52"/>
    </row>
    <row r="287" spans="1:14" ht="15.75">
      <c r="A287" s="51"/>
      <c r="B287" s="51"/>
      <c r="C287" s="51"/>
      <c r="D287" s="51"/>
      <c r="E287" s="51"/>
      <c r="F287" s="51"/>
      <c r="G287" s="51"/>
      <c r="H287" s="51"/>
      <c r="I287" s="51"/>
      <c r="J287" s="51"/>
      <c r="K287" s="51"/>
      <c r="L287" s="51"/>
      <c r="M287" s="51"/>
      <c r="N287" s="52"/>
    </row>
    <row r="288" spans="1:14" ht="15.75">
      <c r="A288" s="51"/>
      <c r="B288" s="51"/>
      <c r="C288" s="51"/>
      <c r="D288" s="51"/>
      <c r="E288" s="51"/>
      <c r="F288" s="51"/>
      <c r="G288" s="51"/>
      <c r="H288" s="51"/>
      <c r="I288" s="51"/>
      <c r="J288" s="51"/>
      <c r="K288" s="51"/>
      <c r="L288" s="51"/>
      <c r="M288" s="51"/>
      <c r="N288" s="52"/>
    </row>
    <row r="289" spans="1:14" ht="15.75">
      <c r="A289" s="51"/>
      <c r="B289" s="51"/>
      <c r="C289" s="51"/>
      <c r="D289" s="51"/>
      <c r="E289" s="51"/>
      <c r="F289" s="51"/>
      <c r="G289" s="51"/>
      <c r="H289" s="51"/>
      <c r="I289" s="51"/>
      <c r="J289" s="51"/>
      <c r="K289" s="51"/>
      <c r="L289" s="51"/>
      <c r="M289" s="51"/>
      <c r="N289" s="52"/>
    </row>
    <row r="290" spans="1:14" ht="15.75">
      <c r="A290" s="51"/>
      <c r="B290" s="51"/>
      <c r="C290" s="51"/>
      <c r="D290" s="51"/>
      <c r="E290" s="51"/>
      <c r="F290" s="51"/>
      <c r="G290" s="51"/>
      <c r="H290" s="51"/>
      <c r="I290" s="51"/>
      <c r="J290" s="51"/>
      <c r="K290" s="51"/>
      <c r="L290" s="51"/>
      <c r="M290" s="51"/>
      <c r="N290" s="52"/>
    </row>
    <row r="291" spans="1:14" ht="15.75">
      <c r="A291" s="51"/>
      <c r="B291" s="51"/>
      <c r="C291" s="51"/>
      <c r="D291" s="51"/>
      <c r="E291" s="51"/>
      <c r="F291" s="51"/>
      <c r="G291" s="51"/>
      <c r="H291" s="51"/>
      <c r="I291" s="51"/>
      <c r="J291" s="51"/>
      <c r="K291" s="51"/>
      <c r="L291" s="51"/>
      <c r="M291" s="51"/>
      <c r="N291" s="52"/>
    </row>
    <row r="292" spans="1:14" ht="15.75">
      <c r="A292" s="51"/>
      <c r="B292" s="51"/>
      <c r="C292" s="51"/>
      <c r="D292" s="51"/>
      <c r="E292" s="51"/>
      <c r="F292" s="51"/>
      <c r="G292" s="51"/>
      <c r="H292" s="51"/>
      <c r="I292" s="51"/>
      <c r="J292" s="51"/>
      <c r="K292" s="51"/>
      <c r="L292" s="51"/>
      <c r="M292" s="51"/>
      <c r="N292" s="52"/>
    </row>
    <row r="293" spans="1:14" ht="15.75">
      <c r="A293" s="51"/>
      <c r="B293" s="51"/>
      <c r="C293" s="51"/>
      <c r="D293" s="51"/>
      <c r="E293" s="51"/>
      <c r="F293" s="51"/>
      <c r="G293" s="51"/>
      <c r="H293" s="51"/>
      <c r="I293" s="51"/>
      <c r="J293" s="51"/>
      <c r="K293" s="51"/>
      <c r="L293" s="51"/>
      <c r="M293" s="51"/>
      <c r="N293" s="52"/>
    </row>
    <row r="294" spans="1:14" ht="15.75">
      <c r="A294" s="51"/>
      <c r="B294" s="51"/>
      <c r="C294" s="51"/>
      <c r="D294" s="51"/>
      <c r="E294" s="51"/>
      <c r="F294" s="51"/>
      <c r="G294" s="51"/>
      <c r="H294" s="51"/>
      <c r="I294" s="51"/>
      <c r="J294" s="51"/>
      <c r="K294" s="51"/>
      <c r="L294" s="51"/>
      <c r="M294" s="51"/>
      <c r="N294" s="52"/>
    </row>
    <row r="295" spans="1:14" ht="15.75">
      <c r="A295" s="51"/>
      <c r="B295" s="51"/>
      <c r="C295" s="51"/>
      <c r="D295" s="51"/>
      <c r="E295" s="51"/>
      <c r="F295" s="51"/>
      <c r="G295" s="51"/>
      <c r="H295" s="51"/>
      <c r="I295" s="51"/>
      <c r="J295" s="51"/>
      <c r="K295" s="51"/>
      <c r="L295" s="51"/>
      <c r="M295" s="51"/>
      <c r="N295" s="52"/>
    </row>
    <row r="296" spans="1:14" ht="15.75">
      <c r="A296" s="51"/>
      <c r="B296" s="51"/>
      <c r="C296" s="51"/>
      <c r="D296" s="51"/>
      <c r="E296" s="51"/>
      <c r="F296" s="51"/>
      <c r="G296" s="51"/>
      <c r="H296" s="51"/>
      <c r="I296" s="51"/>
      <c r="J296" s="51"/>
      <c r="K296" s="51"/>
      <c r="L296" s="51"/>
      <c r="M296" s="51"/>
      <c r="N296" s="52"/>
    </row>
    <row r="297" spans="1:14" ht="15.75">
      <c r="A297" s="51"/>
      <c r="B297" s="51"/>
      <c r="C297" s="51"/>
      <c r="D297" s="51"/>
      <c r="E297" s="51"/>
      <c r="F297" s="51"/>
      <c r="G297" s="51"/>
      <c r="H297" s="51"/>
      <c r="I297" s="51"/>
      <c r="J297" s="51"/>
      <c r="K297" s="51"/>
      <c r="L297" s="51"/>
      <c r="M297" s="51"/>
      <c r="N297" s="52"/>
    </row>
    <row r="298" spans="1:14" ht="15.75">
      <c r="A298" s="51"/>
      <c r="B298" s="51"/>
      <c r="C298" s="51"/>
      <c r="D298" s="51"/>
      <c r="E298" s="51"/>
      <c r="F298" s="51"/>
      <c r="G298" s="51"/>
      <c r="H298" s="51"/>
      <c r="I298" s="51"/>
      <c r="J298" s="51"/>
      <c r="K298" s="51"/>
      <c r="L298" s="51"/>
      <c r="M298" s="51"/>
      <c r="N298" s="52"/>
    </row>
    <row r="299" spans="1:14" ht="15.75">
      <c r="A299" s="51"/>
      <c r="B299" s="51"/>
      <c r="C299" s="51"/>
      <c r="D299" s="51"/>
      <c r="E299" s="51"/>
      <c r="F299" s="51"/>
      <c r="G299" s="51"/>
      <c r="H299" s="51"/>
      <c r="I299" s="51"/>
      <c r="J299" s="51"/>
      <c r="K299" s="51"/>
      <c r="L299" s="51"/>
      <c r="M299" s="51"/>
      <c r="N299" s="52"/>
    </row>
    <row r="300" spans="1:14" ht="15.75">
      <c r="A300" s="51"/>
      <c r="B300" s="51"/>
      <c r="C300" s="51"/>
      <c r="D300" s="51"/>
      <c r="E300" s="51"/>
      <c r="F300" s="51"/>
      <c r="G300" s="51"/>
      <c r="H300" s="51"/>
      <c r="I300" s="51"/>
      <c r="J300" s="51"/>
      <c r="K300" s="51"/>
      <c r="L300" s="51"/>
      <c r="M300" s="51"/>
      <c r="N300" s="52"/>
    </row>
    <row r="301" spans="1:14" ht="15.75">
      <c r="A301" s="51"/>
      <c r="B301" s="51"/>
      <c r="C301" s="51"/>
      <c r="D301" s="51"/>
      <c r="E301" s="51"/>
      <c r="F301" s="51"/>
      <c r="G301" s="51"/>
      <c r="H301" s="51"/>
      <c r="I301" s="51"/>
      <c r="J301" s="51"/>
      <c r="K301" s="51"/>
      <c r="L301" s="51"/>
      <c r="M301" s="51"/>
      <c r="N301" s="52"/>
    </row>
    <row r="302" spans="1:14" ht="15.75">
      <c r="A302" s="51"/>
      <c r="B302" s="51"/>
      <c r="C302" s="51"/>
      <c r="D302" s="51"/>
      <c r="E302" s="51"/>
      <c r="F302" s="51"/>
      <c r="G302" s="51"/>
      <c r="H302" s="51"/>
      <c r="I302" s="51"/>
      <c r="J302" s="51"/>
      <c r="K302" s="51"/>
      <c r="L302" s="51"/>
      <c r="M302" s="51"/>
      <c r="N302" s="52"/>
    </row>
    <row r="303" spans="1:14" ht="15.75">
      <c r="A303" s="51"/>
      <c r="B303" s="51"/>
      <c r="C303" s="51"/>
      <c r="D303" s="51"/>
      <c r="E303" s="51"/>
      <c r="F303" s="51"/>
      <c r="G303" s="51"/>
      <c r="H303" s="51"/>
      <c r="I303" s="51"/>
      <c r="J303" s="51"/>
      <c r="K303" s="51"/>
      <c r="L303" s="51"/>
      <c r="M303" s="51"/>
      <c r="N303" s="52"/>
    </row>
    <row r="304" spans="1:14" ht="15.75">
      <c r="A304" s="51"/>
      <c r="B304" s="51"/>
      <c r="C304" s="51"/>
      <c r="D304" s="51"/>
      <c r="E304" s="51"/>
      <c r="F304" s="51"/>
      <c r="G304" s="51"/>
      <c r="H304" s="51"/>
      <c r="I304" s="51"/>
      <c r="J304" s="51"/>
      <c r="K304" s="51"/>
      <c r="L304" s="51"/>
      <c r="M304" s="51"/>
      <c r="N304" s="52"/>
    </row>
    <row r="305" spans="1:14" ht="15.75">
      <c r="A305" s="51"/>
      <c r="B305" s="51"/>
      <c r="C305" s="51"/>
      <c r="D305" s="51"/>
      <c r="E305" s="51"/>
      <c r="F305" s="51"/>
      <c r="G305" s="51"/>
      <c r="H305" s="51"/>
      <c r="I305" s="51"/>
      <c r="J305" s="51"/>
      <c r="K305" s="51"/>
      <c r="L305" s="51"/>
      <c r="M305" s="51"/>
      <c r="N305" s="52"/>
    </row>
    <row r="306" spans="1:14" ht="15.75">
      <c r="A306" s="51"/>
      <c r="B306" s="51"/>
      <c r="C306" s="51"/>
      <c r="D306" s="51"/>
      <c r="E306" s="51"/>
      <c r="F306" s="51"/>
      <c r="G306" s="51"/>
      <c r="H306" s="51"/>
      <c r="I306" s="51"/>
      <c r="J306" s="51"/>
      <c r="K306" s="51"/>
      <c r="L306" s="51"/>
      <c r="M306" s="51"/>
      <c r="N306" s="52"/>
    </row>
    <row r="307" spans="1:14" ht="15.75">
      <c r="A307" s="51"/>
      <c r="B307" s="51"/>
      <c r="C307" s="51"/>
      <c r="D307" s="51"/>
      <c r="E307" s="51"/>
      <c r="F307" s="51"/>
      <c r="G307" s="51"/>
      <c r="H307" s="51"/>
      <c r="I307" s="51"/>
      <c r="J307" s="51"/>
      <c r="K307" s="51"/>
      <c r="L307" s="51"/>
      <c r="M307" s="51"/>
      <c r="N307" s="52"/>
    </row>
    <row r="308" spans="1:14" ht="15.75">
      <c r="A308" s="51"/>
      <c r="B308" s="51"/>
      <c r="C308" s="51"/>
      <c r="D308" s="51"/>
      <c r="E308" s="51"/>
      <c r="F308" s="51"/>
      <c r="G308" s="51"/>
      <c r="H308" s="51"/>
      <c r="I308" s="51"/>
      <c r="J308" s="51"/>
      <c r="K308" s="51"/>
      <c r="L308" s="51"/>
      <c r="M308" s="51"/>
      <c r="N308" s="52"/>
    </row>
    <row r="309" spans="1:14" ht="15.75">
      <c r="A309" s="51"/>
      <c r="B309" s="51"/>
      <c r="C309" s="51"/>
      <c r="D309" s="51"/>
      <c r="E309" s="51"/>
      <c r="F309" s="51"/>
      <c r="G309" s="51"/>
      <c r="H309" s="51"/>
      <c r="I309" s="51"/>
      <c r="J309" s="51"/>
      <c r="K309" s="51"/>
      <c r="L309" s="51"/>
      <c r="M309" s="51"/>
      <c r="N309" s="52"/>
    </row>
    <row r="310" spans="1:14" ht="15.75">
      <c r="A310" s="51"/>
      <c r="B310" s="51"/>
      <c r="C310" s="51"/>
      <c r="D310" s="51"/>
      <c r="E310" s="51"/>
      <c r="F310" s="51"/>
      <c r="G310" s="51"/>
      <c r="H310" s="51"/>
      <c r="I310" s="51"/>
      <c r="J310" s="51"/>
      <c r="K310" s="51"/>
      <c r="L310" s="51"/>
      <c r="M310" s="51"/>
      <c r="N310" s="52"/>
    </row>
    <row r="311" spans="1:14" ht="15.75">
      <c r="A311" s="51"/>
      <c r="B311" s="51"/>
      <c r="C311" s="51"/>
      <c r="D311" s="51"/>
      <c r="E311" s="51"/>
      <c r="F311" s="51"/>
      <c r="G311" s="51"/>
      <c r="H311" s="51"/>
      <c r="I311" s="51"/>
      <c r="J311" s="51"/>
      <c r="K311" s="51"/>
      <c r="L311" s="51"/>
      <c r="M311" s="51"/>
      <c r="N311" s="52"/>
    </row>
    <row r="312" spans="1:14" ht="15.75">
      <c r="A312" s="51"/>
      <c r="B312" s="51"/>
      <c r="C312" s="51"/>
      <c r="D312" s="51"/>
      <c r="E312" s="51"/>
      <c r="F312" s="51"/>
      <c r="G312" s="51"/>
      <c r="H312" s="51"/>
      <c r="I312" s="51"/>
      <c r="J312" s="51"/>
      <c r="K312" s="51"/>
      <c r="L312" s="51"/>
      <c r="M312" s="51"/>
      <c r="N312" s="52"/>
    </row>
    <row r="313" spans="1:14" ht="15.75">
      <c r="A313" s="51"/>
      <c r="B313" s="51"/>
      <c r="C313" s="51"/>
      <c r="D313" s="51"/>
      <c r="E313" s="51"/>
      <c r="F313" s="51"/>
      <c r="G313" s="51"/>
      <c r="H313" s="51"/>
      <c r="I313" s="51"/>
      <c r="J313" s="51"/>
      <c r="K313" s="51"/>
      <c r="L313" s="51"/>
      <c r="M313" s="51"/>
      <c r="N313" s="52"/>
    </row>
    <row r="314" spans="1:14" ht="15.75">
      <c r="A314" s="51"/>
      <c r="B314" s="51"/>
      <c r="C314" s="51"/>
      <c r="D314" s="51"/>
      <c r="E314" s="51"/>
      <c r="F314" s="51"/>
      <c r="G314" s="51"/>
      <c r="H314" s="51"/>
      <c r="I314" s="51"/>
      <c r="J314" s="51"/>
      <c r="K314" s="51"/>
      <c r="L314" s="51"/>
      <c r="M314" s="51"/>
      <c r="N314" s="52"/>
    </row>
    <row r="315" spans="1:14" ht="15.75">
      <c r="A315" s="51"/>
      <c r="B315" s="51"/>
      <c r="C315" s="51"/>
      <c r="D315" s="51"/>
      <c r="E315" s="51"/>
      <c r="F315" s="51"/>
      <c r="G315" s="51"/>
      <c r="H315" s="51"/>
      <c r="I315" s="51"/>
      <c r="J315" s="51"/>
      <c r="K315" s="51"/>
      <c r="L315" s="51"/>
      <c r="M315" s="51"/>
      <c r="N315" s="52"/>
    </row>
    <row r="316" spans="1:14" ht="15.75">
      <c r="A316" s="51"/>
      <c r="B316" s="51"/>
      <c r="C316" s="51"/>
      <c r="D316" s="51"/>
      <c r="E316" s="51"/>
      <c r="F316" s="51"/>
      <c r="G316" s="51"/>
      <c r="H316" s="51"/>
      <c r="I316" s="51"/>
      <c r="J316" s="51"/>
      <c r="K316" s="51"/>
      <c r="L316" s="51"/>
      <c r="M316" s="51"/>
      <c r="N316" s="52"/>
    </row>
    <row r="317" spans="1:14" ht="15.75">
      <c r="A317" s="51"/>
      <c r="B317" s="51"/>
      <c r="C317" s="51"/>
      <c r="D317" s="51"/>
      <c r="E317" s="51"/>
      <c r="F317" s="51"/>
      <c r="G317" s="51"/>
      <c r="H317" s="51"/>
      <c r="I317" s="51"/>
      <c r="J317" s="51"/>
      <c r="K317" s="51"/>
      <c r="L317" s="51"/>
      <c r="M317" s="51"/>
      <c r="N317" s="52"/>
    </row>
    <row r="318" spans="1:14" ht="15.75">
      <c r="A318" s="51"/>
      <c r="B318" s="51"/>
      <c r="C318" s="51"/>
      <c r="D318" s="51"/>
      <c r="E318" s="51"/>
      <c r="F318" s="51"/>
      <c r="G318" s="51"/>
      <c r="H318" s="51"/>
      <c r="I318" s="51"/>
      <c r="J318" s="51"/>
      <c r="K318" s="51"/>
      <c r="L318" s="51"/>
      <c r="M318" s="51"/>
      <c r="N318" s="52"/>
    </row>
    <row r="319" spans="1:14" ht="15.75">
      <c r="A319" s="51"/>
      <c r="B319" s="51"/>
      <c r="C319" s="51"/>
      <c r="D319" s="51"/>
      <c r="E319" s="51"/>
      <c r="F319" s="51"/>
      <c r="G319" s="51"/>
      <c r="H319" s="51"/>
      <c r="I319" s="51"/>
      <c r="J319" s="51"/>
      <c r="K319" s="51"/>
      <c r="L319" s="51"/>
      <c r="M319" s="51"/>
      <c r="N319" s="52"/>
    </row>
    <row r="320" spans="1:14" ht="15.75">
      <c r="A320" s="51"/>
      <c r="B320" s="51"/>
      <c r="C320" s="51"/>
      <c r="D320" s="51"/>
      <c r="E320" s="51"/>
      <c r="F320" s="51"/>
      <c r="G320" s="51"/>
      <c r="H320" s="51"/>
      <c r="I320" s="51"/>
      <c r="J320" s="51"/>
      <c r="K320" s="51"/>
      <c r="L320" s="51"/>
      <c r="M320" s="51"/>
      <c r="N320" s="52"/>
    </row>
    <row r="321" spans="1:14" ht="15.75">
      <c r="A321" s="51"/>
      <c r="B321" s="51"/>
      <c r="C321" s="51"/>
      <c r="D321" s="51"/>
      <c r="E321" s="51"/>
      <c r="F321" s="51"/>
      <c r="G321" s="51"/>
      <c r="H321" s="51"/>
      <c r="I321" s="51"/>
      <c r="J321" s="51"/>
      <c r="K321" s="51"/>
      <c r="L321" s="51"/>
      <c r="M321" s="51"/>
      <c r="N321" s="52"/>
    </row>
    <row r="322" spans="1:14" ht="15.75">
      <c r="A322" s="51"/>
      <c r="B322" s="51"/>
      <c r="C322" s="51"/>
      <c r="D322" s="51"/>
      <c r="E322" s="51"/>
      <c r="F322" s="51"/>
      <c r="G322" s="51"/>
      <c r="H322" s="51"/>
      <c r="I322" s="51"/>
      <c r="J322" s="51"/>
      <c r="K322" s="51"/>
      <c r="L322" s="51"/>
      <c r="M322" s="51"/>
      <c r="N322" s="52"/>
    </row>
    <row r="323" spans="1:14" ht="15.75">
      <c r="A323" s="51"/>
      <c r="B323" s="51"/>
      <c r="C323" s="51"/>
      <c r="D323" s="51"/>
      <c r="E323" s="51"/>
      <c r="F323" s="51"/>
      <c r="G323" s="51"/>
      <c r="H323" s="51"/>
      <c r="I323" s="51"/>
      <c r="J323" s="51"/>
      <c r="K323" s="51"/>
      <c r="L323" s="51"/>
      <c r="M323" s="51"/>
      <c r="N323" s="52"/>
    </row>
    <row r="324" spans="1:14" ht="15.75">
      <c r="A324" s="51"/>
      <c r="B324" s="51"/>
      <c r="C324" s="51"/>
      <c r="D324" s="51"/>
      <c r="E324" s="51"/>
      <c r="F324" s="51"/>
      <c r="G324" s="51"/>
      <c r="H324" s="51"/>
      <c r="I324" s="51"/>
      <c r="J324" s="51"/>
      <c r="K324" s="51"/>
      <c r="L324" s="51"/>
      <c r="M324" s="51"/>
      <c r="N324" s="52"/>
    </row>
    <row r="325" spans="1:14" ht="15.75">
      <c r="A325" s="51"/>
      <c r="B325" s="51"/>
      <c r="C325" s="51"/>
      <c r="D325" s="51"/>
      <c r="E325" s="51"/>
      <c r="F325" s="51"/>
      <c r="G325" s="51"/>
      <c r="H325" s="51"/>
      <c r="I325" s="51"/>
      <c r="J325" s="51"/>
      <c r="K325" s="51"/>
      <c r="L325" s="51"/>
      <c r="M325" s="51"/>
      <c r="N325" s="52"/>
    </row>
    <row r="326" spans="1:14" ht="15.75">
      <c r="A326" s="51"/>
      <c r="B326" s="51"/>
      <c r="C326" s="51"/>
      <c r="D326" s="51"/>
      <c r="E326" s="51"/>
      <c r="F326" s="51"/>
      <c r="G326" s="51"/>
      <c r="H326" s="51"/>
      <c r="I326" s="51"/>
      <c r="J326" s="51"/>
      <c r="K326" s="51"/>
      <c r="L326" s="51"/>
      <c r="M326" s="51"/>
      <c r="N326" s="52"/>
    </row>
    <row r="327" spans="1:14" ht="15.75">
      <c r="A327" s="51"/>
      <c r="B327" s="51"/>
      <c r="C327" s="51"/>
      <c r="D327" s="51"/>
      <c r="E327" s="51"/>
      <c r="F327" s="51"/>
      <c r="G327" s="51"/>
      <c r="H327" s="51"/>
      <c r="I327" s="51"/>
      <c r="J327" s="51"/>
      <c r="K327" s="51"/>
      <c r="L327" s="51"/>
      <c r="M327" s="51"/>
      <c r="N327" s="52"/>
    </row>
    <row r="328" spans="1:14" ht="15.75">
      <c r="A328" s="51"/>
      <c r="B328" s="51"/>
      <c r="C328" s="51"/>
      <c r="D328" s="51"/>
      <c r="E328" s="51"/>
      <c r="F328" s="51"/>
      <c r="G328" s="51"/>
      <c r="H328" s="51"/>
      <c r="I328" s="51"/>
      <c r="J328" s="51"/>
      <c r="K328" s="51"/>
      <c r="L328" s="51"/>
      <c r="M328" s="51"/>
      <c r="N328" s="52"/>
    </row>
    <row r="329" spans="1:14" ht="15.75">
      <c r="A329" s="51"/>
      <c r="B329" s="51"/>
      <c r="C329" s="51"/>
      <c r="D329" s="51"/>
      <c r="E329" s="51"/>
      <c r="F329" s="51"/>
      <c r="G329" s="51"/>
      <c r="H329" s="51"/>
      <c r="I329" s="51"/>
      <c r="J329" s="51"/>
      <c r="K329" s="51"/>
      <c r="L329" s="51"/>
      <c r="M329" s="51"/>
      <c r="N329" s="52"/>
    </row>
    <row r="330" spans="1:14" ht="15.75">
      <c r="A330" s="51"/>
      <c r="B330" s="51"/>
      <c r="C330" s="51"/>
      <c r="D330" s="51"/>
      <c r="E330" s="51"/>
      <c r="F330" s="51"/>
      <c r="G330" s="51"/>
      <c r="H330" s="51"/>
      <c r="I330" s="51"/>
      <c r="J330" s="51"/>
      <c r="K330" s="51"/>
      <c r="L330" s="51"/>
      <c r="M330" s="51"/>
      <c r="N330" s="52"/>
    </row>
    <row r="331" spans="1:14" ht="15.75">
      <c r="A331" s="51"/>
      <c r="B331" s="51"/>
      <c r="C331" s="51"/>
      <c r="D331" s="51"/>
      <c r="E331" s="51"/>
      <c r="F331" s="51"/>
      <c r="G331" s="51"/>
      <c r="H331" s="51"/>
      <c r="I331" s="51"/>
      <c r="J331" s="51"/>
      <c r="K331" s="51"/>
      <c r="L331" s="51"/>
      <c r="M331" s="51"/>
      <c r="N331" s="52"/>
    </row>
    <row r="332" spans="1:14" ht="15.75">
      <c r="A332" s="51"/>
      <c r="B332" s="51"/>
      <c r="C332" s="51"/>
      <c r="D332" s="51"/>
      <c r="E332" s="51"/>
      <c r="F332" s="51"/>
      <c r="G332" s="51"/>
      <c r="H332" s="51"/>
      <c r="I332" s="51"/>
      <c r="J332" s="51"/>
      <c r="K332" s="51"/>
      <c r="L332" s="51"/>
      <c r="M332" s="51"/>
      <c r="N332" s="52"/>
    </row>
    <row r="333" spans="1:14" ht="15.75">
      <c r="A333" s="51"/>
      <c r="B333" s="51"/>
      <c r="C333" s="51"/>
      <c r="D333" s="51"/>
      <c r="E333" s="51"/>
      <c r="F333" s="51"/>
      <c r="G333" s="51"/>
      <c r="H333" s="51"/>
      <c r="I333" s="51"/>
      <c r="J333" s="51"/>
      <c r="K333" s="51"/>
      <c r="L333" s="51"/>
      <c r="M333" s="51"/>
      <c r="N333" s="52"/>
    </row>
    <row r="334" spans="1:14" ht="15.75">
      <c r="A334" s="51"/>
      <c r="B334" s="51"/>
      <c r="C334" s="51"/>
      <c r="D334" s="51"/>
      <c r="E334" s="51"/>
      <c r="F334" s="51"/>
      <c r="G334" s="51"/>
      <c r="H334" s="51"/>
      <c r="I334" s="51"/>
      <c r="J334" s="51"/>
      <c r="K334" s="51"/>
      <c r="L334" s="51"/>
      <c r="M334" s="51"/>
      <c r="N334" s="52"/>
    </row>
    <row r="335" spans="1:14" ht="15.75">
      <c r="A335" s="51"/>
      <c r="B335" s="51"/>
      <c r="C335" s="51"/>
      <c r="D335" s="51"/>
      <c r="E335" s="51"/>
      <c r="F335" s="51"/>
      <c r="G335" s="51"/>
      <c r="H335" s="51"/>
      <c r="I335" s="51"/>
      <c r="J335" s="51"/>
      <c r="K335" s="51"/>
      <c r="L335" s="51"/>
      <c r="M335" s="51"/>
      <c r="N335" s="52"/>
    </row>
    <row r="336" spans="1:14" ht="15.75">
      <c r="A336" s="51"/>
      <c r="B336" s="51"/>
      <c r="C336" s="51"/>
      <c r="D336" s="51"/>
      <c r="E336" s="51"/>
      <c r="F336" s="51"/>
      <c r="G336" s="51"/>
      <c r="H336" s="51"/>
      <c r="I336" s="51"/>
      <c r="J336" s="51"/>
      <c r="K336" s="51"/>
      <c r="L336" s="51"/>
      <c r="M336" s="51"/>
      <c r="N336" s="52"/>
    </row>
    <row r="337" spans="1:14" ht="15.75">
      <c r="A337" s="51"/>
      <c r="B337" s="51"/>
      <c r="C337" s="51"/>
      <c r="D337" s="51"/>
      <c r="E337" s="51"/>
      <c r="F337" s="51"/>
      <c r="G337" s="51"/>
      <c r="H337" s="51"/>
      <c r="I337" s="51"/>
      <c r="J337" s="51"/>
      <c r="K337" s="51"/>
      <c r="L337" s="51"/>
      <c r="M337" s="51"/>
      <c r="N337" s="52"/>
    </row>
    <row r="338" spans="1:14" ht="15.75">
      <c r="A338" s="51"/>
      <c r="B338" s="51"/>
      <c r="C338" s="51"/>
      <c r="D338" s="51"/>
      <c r="E338" s="51"/>
      <c r="F338" s="51"/>
      <c r="G338" s="51"/>
      <c r="H338" s="51"/>
      <c r="I338" s="51"/>
      <c r="J338" s="51"/>
      <c r="K338" s="51"/>
      <c r="L338" s="51"/>
      <c r="M338" s="51"/>
      <c r="N338" s="52"/>
    </row>
    <row r="339" spans="1:14" ht="15.75">
      <c r="A339" s="51"/>
      <c r="B339" s="51"/>
      <c r="C339" s="51"/>
      <c r="D339" s="51"/>
      <c r="E339" s="51"/>
      <c r="F339" s="51"/>
      <c r="G339" s="51"/>
      <c r="H339" s="51"/>
      <c r="I339" s="51"/>
      <c r="J339" s="51"/>
      <c r="K339" s="51"/>
      <c r="L339" s="51"/>
      <c r="M339" s="51"/>
      <c r="N339" s="52"/>
    </row>
    <row r="340" spans="1:14" ht="15.75">
      <c r="A340" s="51"/>
      <c r="B340" s="51"/>
      <c r="C340" s="51"/>
      <c r="D340" s="51"/>
      <c r="E340" s="51"/>
      <c r="F340" s="51"/>
      <c r="G340" s="51"/>
      <c r="H340" s="51"/>
      <c r="I340" s="51"/>
      <c r="J340" s="51"/>
      <c r="K340" s="51"/>
      <c r="L340" s="51"/>
      <c r="M340" s="51"/>
      <c r="N340" s="52"/>
    </row>
    <row r="341" spans="1:14" ht="15.75">
      <c r="A341" s="51"/>
      <c r="B341" s="51"/>
      <c r="C341" s="51"/>
      <c r="D341" s="51"/>
      <c r="E341" s="51"/>
      <c r="F341" s="51"/>
      <c r="G341" s="51"/>
      <c r="H341" s="51"/>
      <c r="I341" s="51"/>
      <c r="J341" s="51"/>
      <c r="K341" s="51"/>
      <c r="L341" s="51"/>
      <c r="M341" s="51"/>
      <c r="N341" s="52"/>
    </row>
    <row r="342" spans="1:14" ht="15.75">
      <c r="A342" s="51"/>
      <c r="B342" s="51"/>
      <c r="C342" s="51"/>
      <c r="D342" s="51"/>
      <c r="E342" s="51"/>
      <c r="F342" s="51"/>
      <c r="G342" s="51"/>
      <c r="H342" s="51"/>
      <c r="I342" s="51"/>
      <c r="J342" s="51"/>
      <c r="K342" s="51"/>
      <c r="L342" s="51"/>
      <c r="M342" s="51"/>
      <c r="N342" s="52"/>
    </row>
    <row r="343" spans="1:14" ht="15.75">
      <c r="A343" s="51"/>
      <c r="B343" s="51"/>
      <c r="C343" s="51"/>
      <c r="D343" s="51"/>
      <c r="E343" s="51"/>
      <c r="F343" s="51"/>
      <c r="G343" s="51"/>
      <c r="H343" s="51"/>
      <c r="I343" s="51"/>
      <c r="J343" s="51"/>
      <c r="K343" s="51"/>
      <c r="L343" s="51"/>
      <c r="M343" s="51"/>
      <c r="N343" s="52"/>
    </row>
    <row r="344" spans="1:14" ht="15.75">
      <c r="A344" s="51"/>
      <c r="B344" s="51"/>
      <c r="C344" s="51"/>
      <c r="D344" s="51"/>
      <c r="E344" s="51"/>
      <c r="F344" s="51"/>
      <c r="G344" s="51"/>
      <c r="H344" s="51"/>
      <c r="I344" s="51"/>
      <c r="J344" s="51"/>
      <c r="K344" s="51"/>
      <c r="L344" s="51"/>
      <c r="M344" s="51"/>
      <c r="N344" s="52"/>
    </row>
    <row r="345" spans="1:14" ht="15.75">
      <c r="A345" s="51"/>
      <c r="B345" s="51"/>
      <c r="C345" s="51"/>
      <c r="D345" s="51"/>
      <c r="E345" s="51"/>
      <c r="F345" s="51"/>
      <c r="G345" s="51"/>
      <c r="H345" s="51"/>
      <c r="I345" s="51"/>
      <c r="J345" s="51"/>
      <c r="K345" s="51"/>
      <c r="L345" s="51"/>
      <c r="M345" s="51"/>
      <c r="N345" s="52"/>
    </row>
    <row r="346" spans="1:14" ht="15.75">
      <c r="A346" s="51"/>
      <c r="B346" s="51"/>
      <c r="C346" s="51"/>
      <c r="D346" s="51"/>
      <c r="E346" s="51"/>
      <c r="F346" s="51"/>
      <c r="G346" s="51"/>
      <c r="H346" s="51"/>
      <c r="I346" s="51"/>
      <c r="J346" s="51"/>
      <c r="K346" s="51"/>
      <c r="L346" s="51"/>
      <c r="M346" s="51"/>
      <c r="N346" s="52"/>
    </row>
    <row r="347" spans="1:14" ht="15.75">
      <c r="A347" s="51"/>
      <c r="B347" s="51"/>
      <c r="C347" s="51"/>
      <c r="D347" s="51"/>
      <c r="E347" s="51"/>
      <c r="F347" s="51"/>
      <c r="G347" s="51"/>
      <c r="H347" s="51"/>
      <c r="I347" s="51"/>
      <c r="J347" s="51"/>
      <c r="K347" s="51"/>
      <c r="L347" s="51"/>
      <c r="M347" s="51"/>
      <c r="N347" s="52"/>
    </row>
    <row r="348" spans="1:14" ht="15.75">
      <c r="A348" s="51"/>
      <c r="B348" s="51"/>
      <c r="C348" s="51"/>
      <c r="D348" s="51"/>
      <c r="E348" s="51"/>
      <c r="F348" s="51"/>
      <c r="G348" s="51"/>
      <c r="H348" s="51"/>
      <c r="I348" s="51"/>
      <c r="J348" s="51"/>
      <c r="K348" s="51"/>
      <c r="L348" s="51"/>
      <c r="M348" s="51"/>
      <c r="N348" s="52"/>
    </row>
    <row r="349" spans="1:14" ht="15.75">
      <c r="A349" s="51"/>
      <c r="B349" s="51"/>
      <c r="C349" s="51"/>
      <c r="D349" s="51"/>
      <c r="E349" s="51"/>
      <c r="F349" s="51"/>
      <c r="G349" s="51"/>
      <c r="H349" s="51"/>
      <c r="I349" s="51"/>
      <c r="J349" s="51"/>
      <c r="K349" s="51"/>
      <c r="L349" s="51"/>
      <c r="M349" s="51"/>
      <c r="N349" s="52"/>
    </row>
    <row r="350" spans="1:14" ht="15.75">
      <c r="A350" s="51"/>
      <c r="B350" s="51"/>
      <c r="C350" s="51"/>
      <c r="D350" s="51"/>
      <c r="E350" s="51"/>
      <c r="F350" s="51"/>
      <c r="G350" s="51"/>
      <c r="H350" s="51"/>
      <c r="I350" s="51"/>
      <c r="J350" s="51"/>
      <c r="K350" s="51"/>
      <c r="L350" s="51"/>
      <c r="M350" s="51"/>
      <c r="N350" s="52"/>
    </row>
    <row r="351" spans="1:14" ht="15.75">
      <c r="A351" s="51"/>
      <c r="B351" s="51"/>
      <c r="C351" s="51"/>
      <c r="D351" s="51"/>
      <c r="E351" s="51"/>
      <c r="F351" s="51"/>
      <c r="G351" s="51"/>
      <c r="H351" s="51"/>
      <c r="I351" s="51"/>
      <c r="J351" s="51"/>
      <c r="K351" s="51"/>
      <c r="L351" s="51"/>
      <c r="M351" s="51"/>
      <c r="N351" s="52"/>
    </row>
    <row r="352" spans="1:14" ht="15.75">
      <c r="A352" s="51"/>
      <c r="B352" s="51"/>
      <c r="C352" s="51"/>
      <c r="D352" s="51"/>
      <c r="E352" s="51"/>
      <c r="F352" s="51"/>
      <c r="G352" s="51"/>
      <c r="H352" s="51"/>
      <c r="I352" s="51"/>
      <c r="J352" s="51"/>
      <c r="K352" s="51"/>
      <c r="L352" s="51"/>
      <c r="M352" s="51"/>
      <c r="N352" s="52"/>
    </row>
    <row r="353" spans="1:14" ht="15.75">
      <c r="A353" s="51"/>
      <c r="B353" s="51"/>
      <c r="C353" s="51"/>
      <c r="D353" s="51"/>
      <c r="E353" s="51"/>
      <c r="F353" s="51"/>
      <c r="G353" s="51"/>
      <c r="H353" s="51"/>
      <c r="I353" s="51"/>
      <c r="J353" s="51"/>
      <c r="K353" s="51"/>
      <c r="L353" s="51"/>
      <c r="M353" s="51"/>
      <c r="N353" s="52"/>
    </row>
    <row r="354" spans="1:14" ht="15.75">
      <c r="A354" s="51"/>
      <c r="B354" s="51"/>
      <c r="C354" s="51"/>
      <c r="D354" s="51"/>
      <c r="E354" s="51"/>
      <c r="F354" s="51"/>
      <c r="G354" s="51"/>
      <c r="H354" s="51"/>
      <c r="I354" s="51"/>
      <c r="J354" s="51"/>
      <c r="K354" s="51"/>
      <c r="L354" s="51"/>
      <c r="M354" s="51"/>
      <c r="N354" s="52"/>
    </row>
    <row r="355" spans="1:14" ht="15.75">
      <c r="A355" s="51"/>
      <c r="B355" s="51"/>
      <c r="C355" s="51"/>
      <c r="D355" s="51"/>
      <c r="E355" s="51"/>
      <c r="F355" s="51"/>
      <c r="G355" s="51"/>
      <c r="H355" s="51"/>
      <c r="I355" s="51"/>
      <c r="J355" s="51"/>
      <c r="K355" s="51"/>
      <c r="L355" s="51"/>
      <c r="M355" s="51"/>
      <c r="N355" s="52"/>
    </row>
    <row r="356" spans="1:14" ht="15.75">
      <c r="A356" s="51"/>
      <c r="B356" s="51"/>
      <c r="C356" s="51"/>
      <c r="D356" s="51"/>
      <c r="E356" s="51"/>
      <c r="F356" s="51"/>
      <c r="G356" s="51"/>
      <c r="H356" s="51"/>
      <c r="I356" s="51"/>
      <c r="J356" s="51"/>
      <c r="K356" s="51"/>
      <c r="L356" s="51"/>
      <c r="M356" s="51"/>
      <c r="N356" s="52"/>
    </row>
    <row r="357" spans="1:14" ht="15.75">
      <c r="A357" s="51"/>
      <c r="B357" s="51"/>
      <c r="C357" s="51"/>
      <c r="D357" s="51"/>
      <c r="E357" s="51"/>
      <c r="F357" s="51"/>
      <c r="G357" s="51"/>
      <c r="H357" s="51"/>
      <c r="I357" s="51"/>
      <c r="J357" s="51"/>
      <c r="K357" s="51"/>
      <c r="L357" s="51"/>
      <c r="M357" s="51"/>
      <c r="N357" s="52"/>
    </row>
    <row r="358" spans="1:14" ht="15.75">
      <c r="A358" s="51"/>
      <c r="B358" s="51"/>
      <c r="C358" s="51"/>
      <c r="D358" s="51"/>
      <c r="E358" s="51"/>
      <c r="F358" s="51"/>
      <c r="G358" s="51"/>
      <c r="H358" s="51"/>
      <c r="I358" s="51"/>
      <c r="J358" s="51"/>
      <c r="K358" s="51"/>
      <c r="L358" s="51"/>
      <c r="M358" s="51"/>
      <c r="N358" s="52"/>
    </row>
    <row r="359" spans="1:14" ht="15.75">
      <c r="A359" s="51"/>
      <c r="B359" s="51"/>
      <c r="C359" s="51"/>
      <c r="D359" s="51"/>
      <c r="E359" s="51"/>
      <c r="F359" s="51"/>
      <c r="G359" s="51"/>
      <c r="H359" s="51"/>
      <c r="I359" s="51"/>
      <c r="J359" s="51"/>
      <c r="K359" s="51"/>
      <c r="L359" s="51"/>
      <c r="M359" s="51"/>
      <c r="N359" s="52"/>
    </row>
    <row r="360" spans="1:14" ht="15.75">
      <c r="A360" s="51"/>
      <c r="B360" s="51"/>
      <c r="C360" s="51"/>
      <c r="D360" s="51"/>
      <c r="E360" s="51"/>
      <c r="F360" s="51"/>
      <c r="G360" s="51"/>
      <c r="H360" s="51"/>
      <c r="I360" s="51"/>
      <c r="J360" s="51"/>
      <c r="K360" s="51"/>
      <c r="L360" s="51"/>
      <c r="M360" s="51"/>
      <c r="N360" s="52"/>
    </row>
    <row r="361" spans="1:14" ht="15.75">
      <c r="A361" s="51"/>
      <c r="B361" s="51"/>
      <c r="C361" s="51"/>
      <c r="D361" s="51"/>
      <c r="E361" s="51"/>
      <c r="F361" s="51"/>
      <c r="G361" s="51"/>
      <c r="H361" s="51"/>
      <c r="I361" s="51"/>
      <c r="J361" s="51"/>
      <c r="K361" s="51"/>
      <c r="L361" s="51"/>
      <c r="M361" s="51"/>
      <c r="N361" s="52"/>
    </row>
    <row r="362" spans="1:14" ht="15.75">
      <c r="A362" s="51"/>
      <c r="B362" s="51"/>
      <c r="C362" s="51"/>
      <c r="D362" s="51"/>
      <c r="E362" s="51"/>
      <c r="F362" s="51"/>
      <c r="G362" s="51"/>
      <c r="H362" s="51"/>
      <c r="I362" s="51"/>
      <c r="J362" s="51"/>
      <c r="K362" s="51"/>
      <c r="L362" s="51"/>
      <c r="M362" s="51"/>
      <c r="N362" s="52"/>
    </row>
    <row r="363" spans="1:14" ht="15.75">
      <c r="A363" s="51"/>
      <c r="B363" s="51"/>
      <c r="C363" s="51"/>
      <c r="D363" s="51"/>
      <c r="E363" s="51"/>
      <c r="F363" s="51"/>
      <c r="G363" s="51"/>
      <c r="H363" s="51"/>
      <c r="I363" s="51"/>
      <c r="J363" s="51"/>
      <c r="K363" s="51"/>
      <c r="L363" s="51"/>
      <c r="M363" s="51"/>
      <c r="N363" s="52"/>
    </row>
    <row r="364" spans="1:14" ht="15.75">
      <c r="A364" s="51"/>
      <c r="B364" s="51"/>
      <c r="C364" s="51"/>
      <c r="D364" s="51"/>
      <c r="E364" s="51"/>
      <c r="F364" s="51"/>
      <c r="G364" s="51"/>
      <c r="H364" s="51"/>
      <c r="I364" s="51"/>
      <c r="J364" s="51"/>
      <c r="K364" s="51"/>
      <c r="L364" s="51"/>
      <c r="M364" s="51"/>
      <c r="N364" s="52"/>
    </row>
    <row r="365" spans="1:14" ht="15.75">
      <c r="A365" s="51"/>
      <c r="B365" s="51"/>
      <c r="C365" s="51"/>
      <c r="D365" s="51"/>
      <c r="E365" s="51"/>
      <c r="F365" s="51"/>
      <c r="G365" s="51"/>
      <c r="H365" s="51"/>
      <c r="I365" s="51"/>
      <c r="J365" s="51"/>
      <c r="K365" s="51"/>
      <c r="L365" s="51"/>
      <c r="M365" s="51"/>
      <c r="N365" s="52"/>
    </row>
    <row r="366" spans="1:14" ht="15.75">
      <c r="A366" s="51"/>
      <c r="B366" s="51"/>
      <c r="C366" s="51"/>
      <c r="D366" s="51"/>
      <c r="E366" s="51"/>
      <c r="F366" s="51"/>
      <c r="G366" s="51"/>
      <c r="H366" s="51"/>
      <c r="I366" s="51"/>
      <c r="J366" s="51"/>
      <c r="K366" s="51"/>
      <c r="L366" s="51"/>
      <c r="M366" s="51"/>
      <c r="N366" s="52"/>
    </row>
    <row r="367" spans="1:14" ht="15.75">
      <c r="A367" s="51"/>
      <c r="B367" s="51"/>
      <c r="C367" s="51"/>
      <c r="D367" s="51"/>
      <c r="E367" s="51"/>
      <c r="F367" s="51"/>
      <c r="G367" s="51"/>
      <c r="H367" s="51"/>
      <c r="I367" s="51"/>
      <c r="J367" s="51"/>
      <c r="K367" s="51"/>
      <c r="L367" s="51"/>
      <c r="M367" s="51"/>
      <c r="N367" s="52"/>
    </row>
    <row r="368" spans="1:14" ht="15.75">
      <c r="A368" s="51"/>
      <c r="B368" s="51"/>
      <c r="C368" s="51"/>
      <c r="D368" s="51"/>
      <c r="E368" s="51"/>
      <c r="F368" s="51"/>
      <c r="G368" s="51"/>
      <c r="H368" s="51"/>
      <c r="I368" s="51"/>
      <c r="J368" s="51"/>
      <c r="K368" s="51"/>
      <c r="L368" s="51"/>
      <c r="M368" s="51"/>
      <c r="N368" s="52"/>
    </row>
    <row r="369" spans="1:14" ht="15.75">
      <c r="A369" s="51"/>
      <c r="B369" s="51"/>
      <c r="C369" s="51"/>
      <c r="D369" s="51"/>
      <c r="E369" s="51"/>
      <c r="F369" s="51"/>
      <c r="G369" s="51"/>
      <c r="H369" s="51"/>
      <c r="I369" s="51"/>
      <c r="J369" s="51"/>
      <c r="K369" s="51"/>
      <c r="L369" s="51"/>
      <c r="M369" s="51"/>
      <c r="N369" s="52"/>
    </row>
    <row r="370" spans="1:14" ht="15.75">
      <c r="A370" s="51"/>
      <c r="B370" s="51"/>
      <c r="C370" s="51"/>
      <c r="D370" s="51"/>
      <c r="E370" s="51"/>
      <c r="F370" s="51"/>
      <c r="G370" s="51"/>
      <c r="H370" s="51"/>
      <c r="I370" s="51"/>
      <c r="J370" s="51"/>
      <c r="K370" s="51"/>
      <c r="L370" s="51"/>
      <c r="M370" s="51"/>
      <c r="N370" s="52"/>
    </row>
    <row r="371" spans="1:14" ht="15.75">
      <c r="A371" s="51"/>
      <c r="B371" s="51"/>
      <c r="C371" s="51"/>
      <c r="D371" s="51"/>
      <c r="E371" s="51"/>
      <c r="F371" s="51"/>
      <c r="G371" s="51"/>
      <c r="H371" s="51"/>
      <c r="I371" s="51"/>
      <c r="J371" s="51"/>
      <c r="K371" s="51"/>
      <c r="L371" s="51"/>
      <c r="M371" s="51"/>
      <c r="N371" s="52"/>
    </row>
    <row r="372" spans="1:14" ht="15.75">
      <c r="A372" s="51"/>
      <c r="B372" s="51"/>
      <c r="C372" s="51"/>
      <c r="D372" s="51"/>
      <c r="E372" s="51"/>
      <c r="F372" s="51"/>
      <c r="G372" s="51"/>
      <c r="H372" s="51"/>
      <c r="I372" s="51"/>
      <c r="J372" s="51"/>
      <c r="K372" s="51"/>
      <c r="L372" s="51"/>
      <c r="M372" s="51"/>
      <c r="N372" s="52"/>
    </row>
    <row r="373" spans="1:14" ht="15.75">
      <c r="A373" s="51"/>
      <c r="B373" s="51"/>
      <c r="C373" s="51"/>
      <c r="D373" s="51"/>
      <c r="E373" s="51"/>
      <c r="F373" s="51"/>
      <c r="G373" s="51"/>
      <c r="H373" s="51"/>
      <c r="I373" s="51"/>
      <c r="J373" s="51"/>
      <c r="K373" s="51"/>
      <c r="L373" s="51"/>
      <c r="M373" s="51"/>
      <c r="N373" s="52"/>
    </row>
    <row r="374" spans="1:14" ht="15.75">
      <c r="A374" s="51"/>
      <c r="B374" s="51"/>
      <c r="C374" s="51"/>
      <c r="D374" s="51"/>
      <c r="E374" s="51"/>
      <c r="F374" s="51"/>
      <c r="G374" s="51"/>
      <c r="H374" s="51"/>
      <c r="I374" s="51"/>
      <c r="J374" s="51"/>
      <c r="K374" s="51"/>
      <c r="L374" s="51"/>
      <c r="M374" s="51"/>
      <c r="N374" s="52"/>
    </row>
    <row r="375" spans="1:14" ht="15.75">
      <c r="A375" s="51"/>
      <c r="B375" s="51"/>
      <c r="C375" s="51"/>
      <c r="D375" s="51"/>
      <c r="E375" s="51"/>
      <c r="F375" s="51"/>
      <c r="G375" s="51"/>
      <c r="H375" s="51"/>
      <c r="I375" s="51"/>
      <c r="J375" s="51"/>
      <c r="K375" s="51"/>
      <c r="L375" s="51"/>
      <c r="M375" s="51"/>
      <c r="N375" s="52"/>
    </row>
    <row r="376" spans="1:14" ht="15.75">
      <c r="A376" s="51"/>
      <c r="B376" s="51"/>
      <c r="C376" s="51"/>
      <c r="D376" s="51"/>
      <c r="E376" s="51"/>
      <c r="F376" s="51"/>
      <c r="G376" s="51"/>
      <c r="H376" s="51"/>
      <c r="I376" s="51"/>
      <c r="J376" s="51"/>
      <c r="K376" s="51"/>
      <c r="L376" s="51"/>
      <c r="M376" s="51"/>
      <c r="N376" s="52"/>
    </row>
    <row r="377" spans="1:14" ht="15.75">
      <c r="A377" s="51"/>
      <c r="B377" s="51"/>
      <c r="C377" s="51"/>
      <c r="D377" s="51"/>
      <c r="E377" s="51"/>
      <c r="F377" s="51"/>
      <c r="G377" s="51"/>
      <c r="H377" s="51"/>
      <c r="I377" s="51"/>
      <c r="J377" s="51"/>
      <c r="K377" s="51"/>
      <c r="L377" s="51"/>
      <c r="M377" s="51"/>
      <c r="N377" s="52"/>
    </row>
    <row r="378" spans="1:14" ht="15.75">
      <c r="A378" s="51"/>
      <c r="B378" s="51"/>
      <c r="C378" s="51"/>
      <c r="D378" s="51"/>
      <c r="E378" s="51"/>
      <c r="F378" s="51"/>
      <c r="G378" s="51"/>
      <c r="H378" s="51"/>
      <c r="I378" s="51"/>
      <c r="J378" s="51"/>
      <c r="K378" s="51"/>
      <c r="L378" s="51"/>
      <c r="M378" s="51"/>
      <c r="N378" s="52"/>
    </row>
    <row r="379" spans="1:14" ht="15.75">
      <c r="A379" s="51"/>
      <c r="B379" s="51"/>
      <c r="C379" s="51"/>
      <c r="D379" s="51"/>
      <c r="E379" s="51"/>
      <c r="F379" s="51"/>
      <c r="G379" s="51"/>
      <c r="H379" s="51"/>
      <c r="I379" s="51"/>
      <c r="J379" s="51"/>
      <c r="K379" s="51"/>
      <c r="L379" s="51"/>
      <c r="M379" s="51"/>
      <c r="N379" s="52"/>
    </row>
    <row r="380" spans="1:14" ht="15.75">
      <c r="A380" s="51"/>
      <c r="B380" s="51"/>
      <c r="C380" s="51"/>
      <c r="D380" s="51"/>
      <c r="E380" s="51"/>
      <c r="F380" s="51"/>
      <c r="G380" s="51"/>
      <c r="H380" s="51"/>
      <c r="I380" s="51"/>
      <c r="J380" s="51"/>
      <c r="K380" s="51"/>
      <c r="L380" s="51"/>
      <c r="M380" s="51"/>
      <c r="N380" s="52"/>
    </row>
    <row r="381" spans="1:14" ht="15.75">
      <c r="A381" s="51"/>
      <c r="B381" s="51"/>
      <c r="C381" s="51"/>
      <c r="D381" s="51"/>
      <c r="E381" s="51"/>
      <c r="F381" s="51"/>
      <c r="G381" s="51"/>
      <c r="H381" s="51"/>
      <c r="I381" s="51"/>
      <c r="J381" s="51"/>
      <c r="K381" s="51"/>
      <c r="L381" s="51"/>
      <c r="M381" s="51"/>
      <c r="N381" s="52"/>
    </row>
    <row r="382" spans="1:14" ht="15.75">
      <c r="A382" s="51"/>
      <c r="B382" s="51"/>
      <c r="C382" s="51"/>
      <c r="D382" s="51"/>
      <c r="E382" s="51"/>
      <c r="F382" s="51"/>
      <c r="G382" s="51"/>
      <c r="H382" s="51"/>
      <c r="I382" s="51"/>
      <c r="J382" s="51"/>
      <c r="K382" s="51"/>
      <c r="L382" s="51"/>
      <c r="M382" s="51"/>
      <c r="N382" s="52"/>
    </row>
    <row r="383" spans="1:14" ht="15.75">
      <c r="A383" s="51"/>
      <c r="B383" s="51"/>
      <c r="C383" s="51"/>
      <c r="D383" s="51"/>
      <c r="E383" s="51"/>
      <c r="F383" s="51"/>
      <c r="G383" s="51"/>
      <c r="H383" s="51"/>
      <c r="I383" s="51"/>
      <c r="J383" s="51"/>
      <c r="K383" s="51"/>
      <c r="L383" s="51"/>
      <c r="M383" s="51"/>
      <c r="N383" s="52"/>
    </row>
    <row r="384" spans="1:14" ht="15.75">
      <c r="A384" s="51"/>
      <c r="B384" s="51"/>
      <c r="C384" s="51"/>
      <c r="D384" s="51"/>
      <c r="E384" s="51"/>
      <c r="F384" s="51"/>
      <c r="G384" s="51"/>
      <c r="H384" s="51"/>
      <c r="I384" s="51"/>
      <c r="J384" s="51"/>
      <c r="K384" s="51"/>
      <c r="L384" s="51"/>
      <c r="M384" s="51"/>
      <c r="N384" s="52"/>
    </row>
    <row r="385" spans="1:14" ht="15.75">
      <c r="A385" s="51"/>
      <c r="B385" s="51"/>
      <c r="C385" s="51"/>
      <c r="D385" s="51"/>
      <c r="E385" s="51"/>
      <c r="F385" s="51"/>
      <c r="G385" s="51"/>
      <c r="H385" s="51"/>
      <c r="I385" s="51"/>
      <c r="J385" s="51"/>
      <c r="K385" s="51"/>
      <c r="L385" s="51"/>
      <c r="M385" s="51"/>
      <c r="N385" s="52"/>
    </row>
    <row r="386" spans="1:14" ht="15.75">
      <c r="A386" s="51"/>
      <c r="B386" s="51"/>
      <c r="C386" s="51"/>
      <c r="D386" s="51"/>
      <c r="E386" s="51"/>
      <c r="F386" s="51"/>
      <c r="G386" s="51"/>
      <c r="H386" s="51"/>
      <c r="I386" s="51"/>
      <c r="J386" s="51"/>
      <c r="K386" s="51"/>
      <c r="L386" s="51"/>
      <c r="M386" s="51"/>
      <c r="N386" s="52"/>
    </row>
    <row r="387" spans="1:14" ht="15.75">
      <c r="A387" s="51"/>
      <c r="B387" s="51"/>
      <c r="C387" s="51"/>
      <c r="D387" s="51"/>
      <c r="E387" s="51"/>
      <c r="F387" s="51"/>
      <c r="G387" s="51"/>
      <c r="H387" s="51"/>
      <c r="I387" s="51"/>
      <c r="J387" s="51"/>
      <c r="K387" s="51"/>
      <c r="L387" s="51"/>
      <c r="M387" s="51"/>
      <c r="N387" s="52"/>
    </row>
    <row r="388" spans="1:14" ht="15.75">
      <c r="A388" s="51"/>
      <c r="B388" s="51"/>
      <c r="C388" s="51"/>
      <c r="D388" s="51"/>
      <c r="E388" s="51"/>
      <c r="F388" s="51"/>
      <c r="G388" s="51"/>
      <c r="H388" s="51"/>
      <c r="I388" s="51"/>
      <c r="J388" s="51"/>
      <c r="K388" s="51"/>
      <c r="L388" s="51"/>
      <c r="M388" s="51"/>
      <c r="N388" s="52"/>
    </row>
    <row r="389" spans="1:14" ht="15.75">
      <c r="A389" s="51"/>
      <c r="B389" s="51"/>
      <c r="C389" s="51"/>
      <c r="D389" s="51"/>
      <c r="E389" s="51"/>
      <c r="F389" s="51"/>
      <c r="G389" s="51"/>
      <c r="H389" s="51"/>
      <c r="I389" s="51"/>
      <c r="J389" s="51"/>
      <c r="K389" s="51"/>
      <c r="L389" s="51"/>
      <c r="M389" s="51"/>
      <c r="N389" s="52"/>
    </row>
    <row r="390" spans="1:14" ht="15.75">
      <c r="A390" s="51"/>
      <c r="B390" s="51"/>
      <c r="C390" s="51"/>
      <c r="D390" s="51"/>
      <c r="E390" s="51"/>
      <c r="F390" s="51"/>
      <c r="G390" s="51"/>
      <c r="H390" s="51"/>
      <c r="I390" s="51"/>
      <c r="J390" s="51"/>
      <c r="K390" s="51"/>
      <c r="L390" s="51"/>
      <c r="M390" s="51"/>
      <c r="N390" s="52"/>
    </row>
    <row r="391" spans="1:14" ht="15.75">
      <c r="A391" s="51"/>
      <c r="B391" s="51"/>
      <c r="C391" s="51"/>
      <c r="D391" s="51"/>
      <c r="E391" s="51"/>
      <c r="F391" s="51"/>
      <c r="G391" s="51"/>
      <c r="H391" s="51"/>
      <c r="I391" s="51"/>
      <c r="J391" s="51"/>
      <c r="K391" s="51"/>
      <c r="L391" s="51"/>
      <c r="M391" s="51"/>
      <c r="N391" s="52"/>
    </row>
    <row r="392" spans="1:14" ht="15.75">
      <c r="A392" s="51"/>
      <c r="B392" s="51"/>
      <c r="C392" s="51"/>
      <c r="D392" s="51"/>
      <c r="E392" s="51"/>
      <c r="F392" s="51"/>
      <c r="G392" s="51"/>
      <c r="H392" s="51"/>
      <c r="I392" s="51"/>
      <c r="J392" s="51"/>
      <c r="K392" s="51"/>
      <c r="L392" s="51"/>
      <c r="M392" s="51"/>
      <c r="N392" s="52"/>
    </row>
    <row r="393" spans="1:14" ht="15.75">
      <c r="A393" s="51"/>
      <c r="B393" s="51"/>
      <c r="C393" s="51"/>
      <c r="D393" s="51"/>
      <c r="E393" s="51"/>
      <c r="F393" s="51"/>
      <c r="G393" s="51"/>
      <c r="H393" s="51"/>
      <c r="I393" s="51"/>
      <c r="J393" s="51"/>
      <c r="K393" s="51"/>
      <c r="L393" s="51"/>
      <c r="M393" s="51"/>
      <c r="N393" s="52"/>
    </row>
    <row r="394" spans="1:14" ht="15.75">
      <c r="A394" s="51"/>
      <c r="B394" s="51"/>
      <c r="C394" s="51"/>
      <c r="D394" s="51"/>
      <c r="E394" s="51"/>
      <c r="F394" s="51"/>
      <c r="G394" s="51"/>
      <c r="H394" s="51"/>
      <c r="I394" s="51"/>
      <c r="J394" s="51"/>
      <c r="K394" s="51"/>
      <c r="L394" s="51"/>
      <c r="M394" s="51"/>
      <c r="N394" s="52"/>
    </row>
    <row r="395" spans="1:14" ht="15.75">
      <c r="A395" s="51"/>
      <c r="B395" s="51"/>
      <c r="C395" s="51"/>
      <c r="D395" s="51"/>
      <c r="E395" s="51"/>
      <c r="F395" s="51"/>
      <c r="G395" s="51"/>
      <c r="H395" s="51"/>
      <c r="I395" s="51"/>
      <c r="J395" s="51"/>
      <c r="K395" s="51"/>
      <c r="L395" s="51"/>
      <c r="M395" s="51"/>
      <c r="N395" s="52"/>
    </row>
    <row r="396" spans="1:14" ht="15.75">
      <c r="A396" s="51"/>
      <c r="B396" s="51"/>
      <c r="C396" s="51"/>
      <c r="D396" s="51"/>
      <c r="E396" s="51"/>
      <c r="F396" s="51"/>
      <c r="G396" s="51"/>
      <c r="H396" s="51"/>
      <c r="I396" s="51"/>
      <c r="J396" s="51"/>
      <c r="K396" s="51"/>
      <c r="L396" s="51"/>
      <c r="M396" s="51"/>
      <c r="N396" s="52"/>
    </row>
    <row r="397" spans="1:14" ht="15.75">
      <c r="A397" s="51"/>
      <c r="B397" s="51"/>
      <c r="C397" s="51"/>
      <c r="D397" s="51"/>
      <c r="E397" s="51"/>
      <c r="F397" s="51"/>
      <c r="G397" s="51"/>
      <c r="H397" s="51"/>
      <c r="I397" s="51"/>
      <c r="J397" s="51"/>
      <c r="K397" s="51"/>
      <c r="L397" s="51"/>
      <c r="M397" s="51"/>
      <c r="N397" s="52"/>
    </row>
    <row r="398" spans="1:14" ht="15.75">
      <c r="A398" s="51"/>
      <c r="B398" s="51"/>
      <c r="C398" s="51"/>
      <c r="D398" s="51"/>
      <c r="E398" s="51"/>
      <c r="F398" s="51"/>
      <c r="G398" s="51"/>
      <c r="H398" s="51"/>
      <c r="I398" s="51"/>
      <c r="J398" s="51"/>
      <c r="K398" s="51"/>
      <c r="L398" s="51"/>
      <c r="M398" s="51"/>
      <c r="N398" s="52"/>
    </row>
    <row r="399" spans="1:14" ht="15.75">
      <c r="A399" s="51"/>
      <c r="B399" s="51"/>
      <c r="C399" s="51"/>
      <c r="D399" s="51"/>
      <c r="E399" s="51"/>
      <c r="F399" s="51"/>
      <c r="G399" s="51"/>
      <c r="H399" s="51"/>
      <c r="I399" s="51"/>
      <c r="J399" s="51"/>
      <c r="K399" s="51"/>
      <c r="L399" s="51"/>
      <c r="M399" s="51"/>
      <c r="N399" s="52"/>
    </row>
    <row r="400" spans="1:14" ht="15.75">
      <c r="A400" s="51"/>
      <c r="B400" s="51"/>
      <c r="C400" s="51"/>
      <c r="D400" s="51"/>
      <c r="E400" s="51"/>
      <c r="F400" s="51"/>
      <c r="G400" s="51"/>
      <c r="H400" s="51"/>
      <c r="I400" s="51"/>
      <c r="J400" s="51"/>
      <c r="K400" s="51"/>
      <c r="L400" s="51"/>
      <c r="M400" s="51"/>
      <c r="N400" s="52"/>
    </row>
    <row r="401" spans="1:14" ht="15.75">
      <c r="A401" s="51"/>
      <c r="B401" s="51"/>
      <c r="C401" s="51"/>
      <c r="D401" s="51"/>
      <c r="E401" s="51"/>
      <c r="F401" s="51"/>
      <c r="G401" s="51"/>
      <c r="H401" s="51"/>
      <c r="I401" s="51"/>
      <c r="J401" s="51"/>
      <c r="K401" s="51"/>
      <c r="L401" s="51"/>
      <c r="M401" s="51"/>
      <c r="N401" s="52"/>
    </row>
    <row r="402" spans="1:14" ht="15.75">
      <c r="A402" s="51"/>
      <c r="B402" s="51"/>
      <c r="C402" s="51"/>
      <c r="D402" s="51"/>
      <c r="E402" s="51"/>
      <c r="F402" s="51"/>
      <c r="G402" s="51"/>
      <c r="H402" s="51"/>
      <c r="I402" s="51"/>
      <c r="J402" s="51"/>
      <c r="K402" s="51"/>
      <c r="L402" s="51"/>
      <c r="M402" s="51"/>
      <c r="N402" s="52"/>
    </row>
    <row r="403" spans="1:14" ht="15.75">
      <c r="A403" s="51"/>
      <c r="B403" s="51"/>
      <c r="C403" s="51"/>
      <c r="D403" s="51"/>
      <c r="E403" s="51"/>
      <c r="F403" s="51"/>
      <c r="G403" s="51"/>
      <c r="H403" s="51"/>
      <c r="I403" s="51"/>
      <c r="J403" s="51"/>
      <c r="K403" s="51"/>
      <c r="L403" s="51"/>
      <c r="M403" s="51"/>
      <c r="N403" s="52"/>
    </row>
    <row r="404" spans="1:14" ht="15.75">
      <c r="A404" s="51"/>
      <c r="B404" s="51"/>
      <c r="C404" s="51"/>
      <c r="D404" s="51"/>
      <c r="E404" s="51"/>
      <c r="F404" s="51"/>
      <c r="G404" s="51"/>
      <c r="H404" s="51"/>
      <c r="I404" s="51"/>
      <c r="J404" s="51"/>
      <c r="K404" s="51"/>
      <c r="L404" s="51"/>
      <c r="M404" s="51"/>
      <c r="N404" s="52"/>
    </row>
    <row r="405" spans="1:14" ht="15.75">
      <c r="A405" s="51"/>
      <c r="B405" s="51"/>
      <c r="C405" s="51"/>
      <c r="D405" s="51"/>
      <c r="E405" s="51"/>
      <c r="F405" s="51"/>
      <c r="G405" s="51"/>
      <c r="H405" s="51"/>
      <c r="I405" s="51"/>
      <c r="J405" s="51"/>
      <c r="K405" s="51"/>
      <c r="L405" s="51"/>
      <c r="M405" s="51"/>
      <c r="N405" s="52"/>
    </row>
    <row r="406" spans="1:14" ht="15.75">
      <c r="A406" s="51"/>
      <c r="B406" s="51"/>
      <c r="C406" s="51"/>
      <c r="D406" s="51"/>
      <c r="E406" s="51"/>
      <c r="F406" s="51"/>
      <c r="G406" s="51"/>
      <c r="H406" s="51"/>
      <c r="I406" s="51"/>
      <c r="J406" s="51"/>
      <c r="K406" s="51"/>
      <c r="L406" s="51"/>
      <c r="M406" s="51"/>
      <c r="N406" s="52"/>
    </row>
    <row r="407" spans="1:14" ht="15.75">
      <c r="A407" s="51"/>
      <c r="B407" s="51"/>
      <c r="C407" s="51"/>
      <c r="D407" s="51"/>
      <c r="E407" s="51"/>
      <c r="F407" s="51"/>
      <c r="G407" s="51"/>
      <c r="H407" s="51"/>
      <c r="I407" s="51"/>
      <c r="J407" s="51"/>
      <c r="K407" s="51"/>
      <c r="L407" s="51"/>
      <c r="M407" s="51"/>
      <c r="N407" s="52"/>
    </row>
    <row r="408" spans="1:14" ht="15.75">
      <c r="A408" s="51"/>
      <c r="B408" s="51"/>
      <c r="C408" s="51"/>
      <c r="D408" s="51"/>
      <c r="E408" s="51"/>
      <c r="F408" s="51"/>
      <c r="G408" s="51"/>
      <c r="H408" s="51"/>
      <c r="I408" s="51"/>
      <c r="J408" s="51"/>
      <c r="K408" s="51"/>
      <c r="L408" s="51"/>
      <c r="M408" s="51"/>
      <c r="N408" s="52"/>
    </row>
    <row r="409" spans="1:14" ht="15.75">
      <c r="A409" s="51"/>
      <c r="B409" s="51"/>
      <c r="C409" s="51"/>
      <c r="D409" s="51"/>
      <c r="E409" s="51"/>
      <c r="F409" s="51"/>
      <c r="G409" s="51"/>
      <c r="H409" s="51"/>
      <c r="I409" s="51"/>
      <c r="J409" s="51"/>
      <c r="K409" s="51"/>
      <c r="L409" s="51"/>
      <c r="M409" s="51"/>
      <c r="N409" s="52"/>
    </row>
    <row r="410" spans="1:14" ht="15.75">
      <c r="A410" s="51"/>
      <c r="B410" s="51"/>
      <c r="C410" s="51"/>
      <c r="D410" s="51"/>
      <c r="E410" s="51"/>
      <c r="F410" s="51"/>
      <c r="G410" s="51"/>
      <c r="H410" s="51"/>
      <c r="I410" s="51"/>
      <c r="J410" s="51"/>
      <c r="K410" s="51"/>
      <c r="L410" s="51"/>
      <c r="M410" s="51"/>
      <c r="N410" s="52"/>
    </row>
    <row r="411" spans="1:14" ht="15.75">
      <c r="A411" s="51"/>
      <c r="B411" s="51"/>
      <c r="C411" s="51"/>
      <c r="D411" s="51"/>
      <c r="E411" s="51"/>
      <c r="F411" s="51"/>
      <c r="G411" s="51"/>
      <c r="H411" s="51"/>
      <c r="I411" s="51"/>
      <c r="J411" s="51"/>
      <c r="K411" s="51"/>
      <c r="L411" s="51"/>
      <c r="M411" s="51"/>
      <c r="N411" s="52"/>
    </row>
    <row r="412" spans="1:14" ht="15.75">
      <c r="A412" s="51"/>
      <c r="B412" s="51"/>
      <c r="C412" s="51"/>
      <c r="D412" s="51"/>
      <c r="E412" s="51"/>
      <c r="F412" s="51"/>
      <c r="G412" s="51"/>
      <c r="H412" s="51"/>
      <c r="I412" s="51"/>
      <c r="J412" s="51"/>
      <c r="K412" s="51"/>
      <c r="L412" s="51"/>
      <c r="M412" s="51"/>
      <c r="N412" s="52"/>
    </row>
    <row r="413" spans="1:14" ht="15.75">
      <c r="A413" s="51"/>
      <c r="B413" s="51"/>
      <c r="C413" s="51"/>
      <c r="D413" s="51"/>
      <c r="E413" s="51"/>
      <c r="F413" s="51"/>
      <c r="G413" s="51"/>
      <c r="H413" s="51"/>
      <c r="I413" s="51"/>
      <c r="J413" s="51"/>
      <c r="K413" s="51"/>
      <c r="L413" s="51"/>
      <c r="M413" s="51"/>
      <c r="N413" s="52"/>
    </row>
    <row r="414" spans="1:14" ht="15.75">
      <c r="A414" s="51"/>
      <c r="B414" s="51"/>
      <c r="C414" s="51"/>
      <c r="D414" s="51"/>
      <c r="E414" s="51"/>
      <c r="F414" s="51"/>
      <c r="G414" s="51"/>
      <c r="H414" s="51"/>
      <c r="I414" s="51"/>
      <c r="J414" s="51"/>
      <c r="K414" s="51"/>
      <c r="L414" s="51"/>
      <c r="M414" s="51"/>
      <c r="N414" s="52"/>
    </row>
    <row r="415" spans="1:14" ht="15.75">
      <c r="A415" s="51"/>
      <c r="B415" s="51"/>
      <c r="C415" s="51"/>
      <c r="D415" s="51"/>
      <c r="E415" s="51"/>
      <c r="F415" s="51"/>
      <c r="G415" s="51"/>
      <c r="H415" s="51"/>
      <c r="I415" s="51"/>
      <c r="J415" s="51"/>
      <c r="K415" s="51"/>
      <c r="L415" s="51"/>
      <c r="M415" s="51"/>
      <c r="N415" s="52"/>
    </row>
    <row r="416" spans="1:14" ht="15.75">
      <c r="A416" s="51"/>
      <c r="B416" s="51"/>
      <c r="C416" s="51"/>
      <c r="D416" s="51"/>
      <c r="E416" s="51"/>
      <c r="F416" s="51"/>
      <c r="G416" s="51"/>
      <c r="H416" s="51"/>
      <c r="I416" s="51"/>
      <c r="J416" s="51"/>
      <c r="K416" s="51"/>
      <c r="L416" s="51"/>
      <c r="M416" s="51"/>
      <c r="N416" s="52"/>
    </row>
    <row r="417" spans="1:14" ht="15.75">
      <c r="A417" s="51"/>
      <c r="B417" s="51"/>
      <c r="C417" s="51"/>
      <c r="D417" s="51"/>
      <c r="E417" s="51"/>
      <c r="F417" s="51"/>
      <c r="G417" s="51"/>
      <c r="H417" s="51"/>
      <c r="I417" s="51"/>
      <c r="J417" s="51"/>
      <c r="K417" s="51"/>
      <c r="L417" s="51"/>
      <c r="M417" s="51"/>
      <c r="N417" s="52"/>
    </row>
    <row r="418" spans="1:14" ht="15.75">
      <c r="A418" s="51"/>
      <c r="B418" s="51"/>
      <c r="C418" s="51"/>
      <c r="D418" s="51"/>
      <c r="E418" s="51"/>
      <c r="F418" s="51"/>
      <c r="G418" s="51"/>
      <c r="H418" s="51"/>
      <c r="I418" s="51"/>
      <c r="J418" s="51"/>
      <c r="K418" s="51"/>
      <c r="L418" s="51"/>
      <c r="M418" s="51"/>
      <c r="N418" s="52"/>
    </row>
    <row r="419" spans="1:14" ht="15.75">
      <c r="A419" s="51"/>
      <c r="B419" s="51"/>
      <c r="C419" s="51"/>
      <c r="D419" s="51"/>
      <c r="E419" s="51"/>
      <c r="F419" s="51"/>
      <c r="G419" s="51"/>
      <c r="H419" s="51"/>
      <c r="I419" s="51"/>
      <c r="J419" s="51"/>
      <c r="K419" s="51"/>
      <c r="L419" s="51"/>
      <c r="M419" s="51"/>
      <c r="N419" s="52"/>
    </row>
    <row r="420" spans="1:14" ht="15.75">
      <c r="A420" s="51"/>
      <c r="B420" s="51"/>
      <c r="C420" s="51"/>
      <c r="D420" s="51"/>
      <c r="E420" s="51"/>
      <c r="F420" s="51"/>
      <c r="G420" s="51"/>
      <c r="H420" s="51"/>
      <c r="I420" s="51"/>
      <c r="J420" s="51"/>
      <c r="K420" s="51"/>
      <c r="L420" s="51"/>
      <c r="M420" s="51"/>
      <c r="N420" s="52"/>
    </row>
    <row r="421" spans="1:14" ht="15.75">
      <c r="A421" s="51"/>
      <c r="B421" s="51"/>
      <c r="C421" s="51"/>
      <c r="D421" s="51"/>
      <c r="E421" s="51"/>
      <c r="F421" s="51"/>
      <c r="G421" s="51"/>
      <c r="H421" s="51"/>
      <c r="I421" s="51"/>
      <c r="J421" s="51"/>
      <c r="K421" s="51"/>
      <c r="L421" s="51"/>
      <c r="M421" s="51"/>
      <c r="N421" s="52"/>
    </row>
    <row r="422" spans="1:14" ht="15.75">
      <c r="A422" s="51"/>
      <c r="B422" s="51"/>
      <c r="C422" s="51"/>
      <c r="D422" s="51"/>
      <c r="E422" s="51"/>
      <c r="F422" s="51"/>
      <c r="G422" s="51"/>
      <c r="H422" s="51"/>
      <c r="I422" s="51"/>
      <c r="J422" s="51"/>
      <c r="K422" s="51"/>
      <c r="L422" s="51"/>
      <c r="M422" s="51"/>
      <c r="N422" s="52"/>
    </row>
    <row r="423" spans="1:14" ht="15.75">
      <c r="A423" s="51"/>
      <c r="B423" s="51"/>
      <c r="C423" s="51"/>
      <c r="D423" s="51"/>
      <c r="E423" s="51"/>
      <c r="F423" s="51"/>
      <c r="G423" s="51"/>
      <c r="H423" s="51"/>
      <c r="I423" s="51"/>
      <c r="J423" s="51"/>
      <c r="K423" s="51"/>
      <c r="L423" s="51"/>
      <c r="M423" s="51"/>
      <c r="N423" s="52"/>
    </row>
    <row r="424" spans="1:14" ht="15.75">
      <c r="A424" s="51"/>
      <c r="B424" s="51"/>
      <c r="C424" s="51"/>
      <c r="D424" s="51"/>
      <c r="E424" s="51"/>
      <c r="F424" s="51"/>
      <c r="G424" s="51"/>
      <c r="H424" s="51"/>
      <c r="I424" s="51"/>
      <c r="J424" s="51"/>
      <c r="K424" s="51"/>
      <c r="L424" s="51"/>
      <c r="M424" s="51"/>
      <c r="N424" s="52"/>
    </row>
    <row r="425" spans="1:14" ht="15.75">
      <c r="A425" s="51"/>
      <c r="B425" s="51"/>
      <c r="C425" s="51"/>
      <c r="D425" s="51"/>
      <c r="E425" s="51"/>
      <c r="F425" s="51"/>
      <c r="G425" s="51"/>
      <c r="H425" s="51"/>
      <c r="I425" s="51"/>
      <c r="J425" s="51"/>
      <c r="K425" s="51"/>
      <c r="L425" s="51"/>
      <c r="M425" s="51"/>
      <c r="N425" s="52"/>
    </row>
    <row r="426" spans="1:14" ht="15.75">
      <c r="A426" s="51"/>
      <c r="B426" s="51"/>
      <c r="C426" s="51"/>
      <c r="D426" s="51"/>
      <c r="E426" s="51"/>
      <c r="F426" s="51"/>
      <c r="G426" s="51"/>
      <c r="H426" s="51"/>
      <c r="I426" s="51"/>
      <c r="J426" s="51"/>
      <c r="K426" s="51"/>
      <c r="L426" s="51"/>
      <c r="M426" s="51"/>
      <c r="N426" s="52"/>
    </row>
    <row r="427" spans="1:14" ht="15.75">
      <c r="A427" s="51"/>
      <c r="B427" s="51"/>
      <c r="C427" s="51"/>
      <c r="D427" s="51"/>
      <c r="E427" s="51"/>
      <c r="F427" s="51"/>
      <c r="G427" s="51"/>
      <c r="H427" s="51"/>
      <c r="I427" s="51"/>
      <c r="J427" s="51"/>
      <c r="K427" s="51"/>
      <c r="L427" s="51"/>
      <c r="M427" s="51"/>
      <c r="N427" s="52"/>
    </row>
    <row r="428" spans="1:14" ht="15.75">
      <c r="A428" s="51"/>
      <c r="B428" s="51"/>
      <c r="C428" s="51"/>
      <c r="D428" s="51"/>
      <c r="E428" s="51"/>
      <c r="F428" s="51"/>
      <c r="G428" s="51"/>
      <c r="H428" s="51"/>
      <c r="I428" s="51"/>
      <c r="J428" s="51"/>
      <c r="K428" s="51"/>
      <c r="L428" s="51"/>
      <c r="M428" s="51"/>
      <c r="N428" s="52"/>
    </row>
    <row r="429" spans="1:14" ht="15.75">
      <c r="A429" s="51"/>
      <c r="B429" s="51"/>
      <c r="C429" s="51"/>
      <c r="D429" s="51"/>
      <c r="E429" s="51"/>
      <c r="F429" s="51"/>
      <c r="G429" s="51"/>
      <c r="H429" s="51"/>
      <c r="I429" s="51"/>
      <c r="J429" s="51"/>
      <c r="K429" s="51"/>
      <c r="L429" s="51"/>
      <c r="M429" s="51"/>
      <c r="N429" s="52"/>
    </row>
    <row r="430" spans="1:14" ht="15.75">
      <c r="A430" s="51"/>
      <c r="B430" s="51"/>
      <c r="C430" s="51"/>
      <c r="D430" s="51"/>
      <c r="E430" s="51"/>
      <c r="F430" s="51"/>
      <c r="G430" s="51"/>
      <c r="H430" s="51"/>
      <c r="I430" s="51"/>
      <c r="J430" s="51"/>
      <c r="K430" s="51"/>
      <c r="L430" s="51"/>
      <c r="M430" s="51"/>
      <c r="N430" s="52"/>
    </row>
    <row r="431" ht="15.75">
      <c r="G431" s="51"/>
    </row>
    <row r="432" ht="15.75">
      <c r="G432" s="51"/>
    </row>
    <row r="433" ht="15.75">
      <c r="G433" s="51"/>
    </row>
  </sheetData>
  <sheetProtection/>
  <mergeCells count="28">
    <mergeCell ref="D15:E15"/>
    <mergeCell ref="B16:B23"/>
    <mergeCell ref="C16:E16"/>
    <mergeCell ref="D17:D19"/>
    <mergeCell ref="C20:E20"/>
    <mergeCell ref="B24:B32"/>
    <mergeCell ref="C23:E23"/>
    <mergeCell ref="C17:C19"/>
    <mergeCell ref="C21:C22"/>
    <mergeCell ref="C24:E24"/>
    <mergeCell ref="B33:B36"/>
    <mergeCell ref="B37:B40"/>
    <mergeCell ref="C40:E40"/>
    <mergeCell ref="C41:E41"/>
    <mergeCell ref="B12:T12"/>
    <mergeCell ref="C32:E32"/>
    <mergeCell ref="C33:E33"/>
    <mergeCell ref="C34:E34"/>
    <mergeCell ref="D21:D22"/>
    <mergeCell ref="D28:D30"/>
    <mergeCell ref="C35:E35"/>
    <mergeCell ref="C26:C27"/>
    <mergeCell ref="C38:E38"/>
    <mergeCell ref="C39:E39"/>
    <mergeCell ref="C36:E36"/>
    <mergeCell ref="C37:E37"/>
    <mergeCell ref="D25:D27"/>
    <mergeCell ref="C31:E31"/>
  </mergeCells>
  <printOptions/>
  <pageMargins left="0.787401575" right="0.787401575" top="0.984251969" bottom="0.984251969" header="0.3" footer="0.3"/>
  <pageSetup horizontalDpi="600" verticalDpi="600" orientation="portrait" paperSize="9"/>
  <drawing r:id="rId1"/>
</worksheet>
</file>

<file path=xl/worksheets/sheet12.xml><?xml version="1.0" encoding="utf-8"?>
<worksheet xmlns="http://schemas.openxmlformats.org/spreadsheetml/2006/main" xmlns:r="http://schemas.openxmlformats.org/officeDocument/2006/relationships">
  <dimension ref="A1:U322"/>
  <sheetViews>
    <sheetView zoomScale="50" zoomScaleNormal="50" zoomScalePageLayoutView="0" workbookViewId="0" topLeftCell="D31">
      <selection activeCell="M43" sqref="M43"/>
    </sheetView>
  </sheetViews>
  <sheetFormatPr defaultColWidth="11.421875" defaultRowHeight="15"/>
  <cols>
    <col min="1" max="1" width="21.140625" style="0" customWidth="1"/>
    <col min="2" max="2" width="20.421875" style="0" customWidth="1"/>
    <col min="3" max="3" width="33.421875" style="0" customWidth="1"/>
    <col min="4" max="4" width="14.28125" style="0" customWidth="1"/>
    <col min="5" max="5" width="31.00390625" style="0" customWidth="1"/>
    <col min="6" max="6" width="19.7109375" style="0" customWidth="1"/>
    <col min="7" max="7" width="21.00390625" style="0" customWidth="1"/>
    <col min="8" max="8" width="13.140625" style="0" customWidth="1"/>
  </cols>
  <sheetData>
    <row r="1" spans="2:6" ht="15.75">
      <c r="B1" s="1" t="s">
        <v>0</v>
      </c>
      <c r="C1" s="1"/>
      <c r="D1" s="1"/>
      <c r="E1" s="1"/>
      <c r="F1" s="1" t="s">
        <v>1</v>
      </c>
    </row>
    <row r="2" spans="2:6" ht="15.75">
      <c r="B2" s="1" t="s">
        <v>2</v>
      </c>
      <c r="C2" s="1"/>
      <c r="D2" s="1"/>
      <c r="E2" s="1"/>
      <c r="F2" s="1" t="s">
        <v>3</v>
      </c>
    </row>
    <row r="3" spans="2:6" ht="15.75">
      <c r="B3" s="1" t="s">
        <v>4</v>
      </c>
      <c r="C3" s="1"/>
      <c r="D3" s="1"/>
      <c r="E3" s="1"/>
      <c r="F3" s="1" t="s">
        <v>5</v>
      </c>
    </row>
    <row r="4" spans="2:6" ht="15.75">
      <c r="B4" s="1" t="s">
        <v>6</v>
      </c>
      <c r="C4" s="1"/>
      <c r="D4" s="1"/>
      <c r="E4" s="1"/>
      <c r="F4" s="1"/>
    </row>
    <row r="5" spans="2:6" ht="15.75">
      <c r="B5" s="2" t="s">
        <v>7</v>
      </c>
      <c r="C5" s="2"/>
      <c r="D5" s="2"/>
      <c r="E5" s="2"/>
      <c r="F5" s="2"/>
    </row>
    <row r="6" spans="2:6" ht="15.75">
      <c r="B6" s="2" t="s">
        <v>8</v>
      </c>
      <c r="C6" s="2"/>
      <c r="D6" s="2"/>
      <c r="E6" s="2"/>
      <c r="F6" s="2"/>
    </row>
    <row r="7" spans="2:6" ht="15.75">
      <c r="B7" s="3"/>
      <c r="C7" s="3"/>
      <c r="D7" s="3"/>
      <c r="E7" s="3"/>
      <c r="F7" s="3"/>
    </row>
    <row r="8" spans="2:6" ht="15.75">
      <c r="B8" s="3"/>
      <c r="C8" s="3"/>
      <c r="D8" s="3"/>
      <c r="E8" s="3"/>
      <c r="F8" s="3"/>
    </row>
    <row r="9" spans="2:6" ht="15.75">
      <c r="B9" s="3"/>
      <c r="C9" s="3"/>
      <c r="D9" s="3"/>
      <c r="E9" s="3"/>
      <c r="F9" s="3"/>
    </row>
    <row r="10" spans="2:6" ht="15.75">
      <c r="B10" s="3"/>
      <c r="C10" s="3"/>
      <c r="D10" s="3"/>
      <c r="E10" s="3"/>
      <c r="F10" s="3"/>
    </row>
    <row r="11" spans="2:6" ht="15.75">
      <c r="B11" s="3"/>
      <c r="C11" s="3"/>
      <c r="D11" s="3"/>
      <c r="E11" s="3"/>
      <c r="F11" s="3"/>
    </row>
    <row r="12" spans="2:21" ht="15.75">
      <c r="B12" s="451" t="s">
        <v>311</v>
      </c>
      <c r="C12" s="452"/>
      <c r="D12" s="452"/>
      <c r="E12" s="452"/>
      <c r="F12" s="452"/>
      <c r="G12" s="452"/>
      <c r="H12" s="452"/>
      <c r="I12" s="452"/>
      <c r="J12" s="452"/>
      <c r="K12" s="452"/>
      <c r="L12" s="452"/>
      <c r="M12" s="452"/>
      <c r="N12" s="452"/>
      <c r="O12" s="452"/>
      <c r="P12" s="452"/>
      <c r="Q12" s="452"/>
      <c r="R12" s="452"/>
      <c r="S12" s="452"/>
      <c r="T12" s="452"/>
      <c r="U12" s="452"/>
    </row>
    <row r="13" spans="2:6" ht="15.75">
      <c r="B13" s="198" t="s">
        <v>339</v>
      </c>
      <c r="C13" s="4"/>
      <c r="D13" s="4"/>
      <c r="E13" s="4"/>
      <c r="F13" s="4"/>
    </row>
    <row r="14" spans="3:6" ht="16.5" thickBot="1">
      <c r="C14" s="4"/>
      <c r="D14" s="4"/>
      <c r="E14" s="4"/>
      <c r="F14" s="4"/>
    </row>
    <row r="15" spans="2:10" ht="49.5" customHeight="1" thickBot="1" thickTop="1">
      <c r="B15" s="199" t="s">
        <v>272</v>
      </c>
      <c r="C15" s="199" t="s">
        <v>9</v>
      </c>
      <c r="D15" s="472" t="s">
        <v>235</v>
      </c>
      <c r="E15" s="472"/>
      <c r="F15" s="45" t="s">
        <v>137</v>
      </c>
      <c r="G15" s="45" t="s">
        <v>319</v>
      </c>
      <c r="H15" s="45" t="s">
        <v>320</v>
      </c>
      <c r="I15" s="45" t="s">
        <v>321</v>
      </c>
      <c r="J15" s="236" t="s">
        <v>11</v>
      </c>
    </row>
    <row r="16" spans="2:10" ht="24" customHeight="1" thickBot="1">
      <c r="B16" s="390" t="s">
        <v>12</v>
      </c>
      <c r="C16" s="387" t="s">
        <v>236</v>
      </c>
      <c r="D16" s="387"/>
      <c r="E16" s="387"/>
      <c r="F16" s="241">
        <f>SUM(G16:Q16)</f>
        <v>204</v>
      </c>
      <c r="G16" s="243"/>
      <c r="H16" s="244"/>
      <c r="I16" s="244">
        <v>204</v>
      </c>
      <c r="J16" s="244"/>
    </row>
    <row r="17" spans="2:10" ht="48" thickBot="1">
      <c r="B17" s="390"/>
      <c r="C17" s="397"/>
      <c r="D17" s="399" t="s">
        <v>237</v>
      </c>
      <c r="E17" s="110" t="s">
        <v>238</v>
      </c>
      <c r="F17" s="242">
        <f aca="true" t="shared" si="0" ref="F17:F41">SUM(G17:Q17)</f>
        <v>0</v>
      </c>
      <c r="G17" s="243"/>
      <c r="H17" s="244"/>
      <c r="I17" s="244"/>
      <c r="J17" s="244"/>
    </row>
    <row r="18" spans="2:10" ht="48" thickBot="1">
      <c r="B18" s="390"/>
      <c r="C18" s="398"/>
      <c r="D18" s="399"/>
      <c r="E18" s="110" t="s">
        <v>239</v>
      </c>
      <c r="F18" s="242">
        <f>SUM(G18:Q18)</f>
        <v>0</v>
      </c>
      <c r="G18" s="243"/>
      <c r="H18" s="244"/>
      <c r="I18" s="244"/>
      <c r="J18" s="244"/>
    </row>
    <row r="19" spans="2:10" ht="16.5" thickBot="1">
      <c r="B19" s="390"/>
      <c r="C19" s="398"/>
      <c r="D19" s="399"/>
      <c r="E19" s="110" t="s">
        <v>240</v>
      </c>
      <c r="F19" s="242">
        <f t="shared" si="0"/>
        <v>204</v>
      </c>
      <c r="G19" s="243"/>
      <c r="H19" s="244"/>
      <c r="I19" s="244">
        <v>204</v>
      </c>
      <c r="J19" s="244"/>
    </row>
    <row r="20" spans="2:10" ht="39" customHeight="1" thickBot="1">
      <c r="B20" s="390"/>
      <c r="C20" s="387" t="s">
        <v>297</v>
      </c>
      <c r="D20" s="387"/>
      <c r="E20" s="387"/>
      <c r="F20" s="241">
        <f t="shared" si="0"/>
        <v>0</v>
      </c>
      <c r="G20" s="243"/>
      <c r="H20" s="244"/>
      <c r="I20" s="244"/>
      <c r="J20" s="244"/>
    </row>
    <row r="21" spans="2:10" ht="63.75" thickBot="1">
      <c r="B21" s="390"/>
      <c r="C21" s="398"/>
      <c r="D21" s="399" t="s">
        <v>242</v>
      </c>
      <c r="E21" s="110" t="s">
        <v>243</v>
      </c>
      <c r="F21" s="241">
        <f t="shared" si="0"/>
        <v>0</v>
      </c>
      <c r="G21" s="243"/>
      <c r="H21" s="244"/>
      <c r="I21" s="244"/>
      <c r="J21" s="244"/>
    </row>
    <row r="22" spans="2:10" ht="48" thickBot="1">
      <c r="B22" s="390"/>
      <c r="C22" s="398"/>
      <c r="D22" s="399"/>
      <c r="E22" s="110" t="s">
        <v>244</v>
      </c>
      <c r="F22" s="241">
        <f t="shared" si="0"/>
        <v>0</v>
      </c>
      <c r="G22" s="243"/>
      <c r="H22" s="244"/>
      <c r="I22" s="244"/>
      <c r="J22" s="244"/>
    </row>
    <row r="23" spans="2:10" ht="36" customHeight="1" thickBot="1">
      <c r="B23" s="447"/>
      <c r="C23" s="387" t="s">
        <v>298</v>
      </c>
      <c r="D23" s="387"/>
      <c r="E23" s="387"/>
      <c r="F23" s="241">
        <f t="shared" si="0"/>
        <v>0</v>
      </c>
      <c r="G23" s="243"/>
      <c r="H23" s="244"/>
      <c r="I23" s="244"/>
      <c r="J23" s="244"/>
    </row>
    <row r="24" spans="2:10" ht="37.5" customHeight="1" thickBot="1">
      <c r="B24" s="465" t="s">
        <v>25</v>
      </c>
      <c r="C24" s="391" t="s">
        <v>246</v>
      </c>
      <c r="D24" s="387"/>
      <c r="E24" s="387"/>
      <c r="F24" s="241">
        <f>SUM(G24:Q24)</f>
        <v>20</v>
      </c>
      <c r="G24" s="243"/>
      <c r="H24" s="244"/>
      <c r="I24" s="244">
        <v>20</v>
      </c>
      <c r="J24" s="244"/>
    </row>
    <row r="25" spans="2:10" ht="37.5" customHeight="1" thickBot="1">
      <c r="B25" s="466"/>
      <c r="C25" s="233"/>
      <c r="D25" s="459" t="s">
        <v>247</v>
      </c>
      <c r="E25" s="110" t="s">
        <v>248</v>
      </c>
      <c r="F25" s="241">
        <f t="shared" si="0"/>
        <v>4</v>
      </c>
      <c r="G25" s="243"/>
      <c r="H25" s="244"/>
      <c r="I25" s="244">
        <v>4</v>
      </c>
      <c r="J25" s="244"/>
    </row>
    <row r="26" spans="2:10" ht="27.75" customHeight="1" thickBot="1">
      <c r="B26" s="466"/>
      <c r="C26" s="392"/>
      <c r="D26" s="460"/>
      <c r="E26" s="110" t="s">
        <v>249</v>
      </c>
      <c r="F26" s="241">
        <f t="shared" si="0"/>
        <v>14</v>
      </c>
      <c r="G26" s="243"/>
      <c r="H26" s="244"/>
      <c r="I26" s="244">
        <v>14</v>
      </c>
      <c r="J26" s="244"/>
    </row>
    <row r="27" spans="2:10" ht="78" customHeight="1" thickBot="1">
      <c r="B27" s="466"/>
      <c r="C27" s="392"/>
      <c r="D27" s="461"/>
      <c r="E27" s="110" t="s">
        <v>198</v>
      </c>
      <c r="F27" s="241">
        <f>+F26+F25</f>
        <v>18</v>
      </c>
      <c r="G27" s="243"/>
      <c r="H27" s="244"/>
      <c r="I27" s="244">
        <v>18</v>
      </c>
      <c r="J27" s="244"/>
    </row>
    <row r="28" spans="2:10" ht="78" customHeight="1" thickBot="1">
      <c r="B28" s="466"/>
      <c r="C28" s="234"/>
      <c r="D28" s="459" t="s">
        <v>323</v>
      </c>
      <c r="E28" s="110" t="s">
        <v>251</v>
      </c>
      <c r="F28" s="241">
        <f t="shared" si="0"/>
        <v>1</v>
      </c>
      <c r="G28" s="243"/>
      <c r="H28" s="244"/>
      <c r="I28" s="244">
        <v>1</v>
      </c>
      <c r="J28" s="244"/>
    </row>
    <row r="29" spans="2:10" ht="43.5" customHeight="1" thickBot="1">
      <c r="B29" s="466"/>
      <c r="C29" s="240"/>
      <c r="D29" s="460"/>
      <c r="E29" s="110" t="s">
        <v>252</v>
      </c>
      <c r="F29" s="241">
        <f t="shared" si="0"/>
        <v>1</v>
      </c>
      <c r="G29" s="243"/>
      <c r="H29" s="244"/>
      <c r="I29" s="244">
        <v>1</v>
      </c>
      <c r="J29" s="244"/>
    </row>
    <row r="30" spans="2:10" ht="43.5" customHeight="1" thickBot="1">
      <c r="B30" s="466"/>
      <c r="C30" s="240"/>
      <c r="D30" s="461"/>
      <c r="E30" s="110" t="s">
        <v>198</v>
      </c>
      <c r="F30" s="241">
        <f>+F29+F28</f>
        <v>2</v>
      </c>
      <c r="G30" s="243"/>
      <c r="H30" s="244"/>
      <c r="I30" s="244">
        <v>2</v>
      </c>
      <c r="J30" s="244"/>
    </row>
    <row r="31" spans="2:10" ht="43.5" customHeight="1" thickBot="1">
      <c r="B31" s="466"/>
      <c r="C31" s="462" t="s">
        <v>299</v>
      </c>
      <c r="D31" s="463"/>
      <c r="E31" s="464"/>
      <c r="F31" s="241">
        <f t="shared" si="0"/>
        <v>0</v>
      </c>
      <c r="G31" s="243"/>
      <c r="H31" s="244"/>
      <c r="I31" s="244"/>
      <c r="J31" s="244"/>
    </row>
    <row r="32" spans="2:10" ht="60.75" customHeight="1" thickBot="1">
      <c r="B32" s="467"/>
      <c r="C32" s="385" t="s">
        <v>300</v>
      </c>
      <c r="D32" s="386"/>
      <c r="E32" s="386"/>
      <c r="F32" s="241">
        <f t="shared" si="0"/>
        <v>0</v>
      </c>
      <c r="G32" s="243"/>
      <c r="H32" s="244"/>
      <c r="I32" s="244"/>
      <c r="J32" s="244"/>
    </row>
    <row r="33" spans="2:10" ht="58.5" customHeight="1" thickBot="1">
      <c r="B33" s="468" t="s">
        <v>255</v>
      </c>
      <c r="C33" s="471" t="s">
        <v>305</v>
      </c>
      <c r="D33" s="449"/>
      <c r="E33" s="449"/>
      <c r="F33" s="241">
        <f t="shared" si="0"/>
        <v>0</v>
      </c>
      <c r="G33" s="243"/>
      <c r="H33" s="244"/>
      <c r="I33" s="244"/>
      <c r="J33" s="244"/>
    </row>
    <row r="34" spans="2:10" ht="43.5" customHeight="1" thickBot="1">
      <c r="B34" s="469"/>
      <c r="C34" s="391" t="s">
        <v>306</v>
      </c>
      <c r="D34" s="387"/>
      <c r="E34" s="387"/>
      <c r="F34" s="241">
        <f t="shared" si="0"/>
        <v>0</v>
      </c>
      <c r="G34" s="243"/>
      <c r="H34" s="244"/>
      <c r="I34" s="244"/>
      <c r="J34" s="244"/>
    </row>
    <row r="35" spans="2:10" ht="43.5" customHeight="1" thickBot="1">
      <c r="B35" s="469"/>
      <c r="C35" s="391" t="s">
        <v>307</v>
      </c>
      <c r="D35" s="387"/>
      <c r="E35" s="387"/>
      <c r="F35" s="241">
        <f t="shared" si="0"/>
        <v>0</v>
      </c>
      <c r="G35" s="243"/>
      <c r="H35" s="244"/>
      <c r="I35" s="244"/>
      <c r="J35" s="244"/>
    </row>
    <row r="36" spans="2:10" ht="43.5" customHeight="1" thickBot="1">
      <c r="B36" s="470"/>
      <c r="C36" s="391" t="s">
        <v>308</v>
      </c>
      <c r="D36" s="387"/>
      <c r="E36" s="387"/>
      <c r="F36" s="241">
        <f t="shared" si="0"/>
        <v>0</v>
      </c>
      <c r="G36" s="243"/>
      <c r="H36" s="244"/>
      <c r="I36" s="244"/>
      <c r="J36" s="244"/>
    </row>
    <row r="37" spans="2:10" ht="43.5" customHeight="1" thickBot="1">
      <c r="B37" s="468" t="s">
        <v>260</v>
      </c>
      <c r="C37" s="391" t="s">
        <v>301</v>
      </c>
      <c r="D37" s="387"/>
      <c r="E37" s="387"/>
      <c r="F37" s="241">
        <f t="shared" si="0"/>
        <v>1</v>
      </c>
      <c r="G37" s="243"/>
      <c r="H37" s="244"/>
      <c r="I37" s="244">
        <v>1</v>
      </c>
      <c r="J37" s="244"/>
    </row>
    <row r="38" spans="2:10" ht="32.25" customHeight="1" thickBot="1">
      <c r="B38" s="469"/>
      <c r="C38" s="401" t="s">
        <v>302</v>
      </c>
      <c r="D38" s="401"/>
      <c r="E38" s="391"/>
      <c r="F38" s="241">
        <f t="shared" si="0"/>
        <v>3</v>
      </c>
      <c r="G38" s="243"/>
      <c r="H38" s="244"/>
      <c r="I38" s="244">
        <v>3</v>
      </c>
      <c r="J38" s="244"/>
    </row>
    <row r="39" spans="2:10" ht="56.25" customHeight="1" thickBot="1">
      <c r="B39" s="469"/>
      <c r="C39" s="391" t="s">
        <v>303</v>
      </c>
      <c r="D39" s="387"/>
      <c r="E39" s="387"/>
      <c r="F39" s="241">
        <f t="shared" si="0"/>
        <v>3</v>
      </c>
      <c r="G39" s="243"/>
      <c r="H39" s="244"/>
      <c r="I39" s="244">
        <v>3</v>
      </c>
      <c r="J39" s="244"/>
    </row>
    <row r="40" spans="2:16" ht="16.5" thickBot="1">
      <c r="B40" s="470"/>
      <c r="C40" s="391" t="s">
        <v>304</v>
      </c>
      <c r="D40" s="387"/>
      <c r="E40" s="400"/>
      <c r="F40" s="241">
        <f t="shared" si="0"/>
        <v>9</v>
      </c>
      <c r="G40" s="243"/>
      <c r="H40" s="243"/>
      <c r="I40" s="244">
        <v>9</v>
      </c>
      <c r="J40" s="244"/>
      <c r="K40" s="235"/>
      <c r="L40" s="51"/>
      <c r="M40" s="51"/>
      <c r="N40" s="51"/>
      <c r="O40" s="51"/>
      <c r="P40" s="52"/>
    </row>
    <row r="41" spans="2:16" ht="45.75" thickBot="1">
      <c r="B41" s="221" t="s">
        <v>266</v>
      </c>
      <c r="C41" s="391" t="s">
        <v>267</v>
      </c>
      <c r="D41" s="387"/>
      <c r="E41" s="400"/>
      <c r="F41" s="241">
        <f t="shared" si="0"/>
        <v>20</v>
      </c>
      <c r="G41" s="243"/>
      <c r="H41" s="243"/>
      <c r="I41" s="244">
        <v>20</v>
      </c>
      <c r="J41" s="244"/>
      <c r="K41" s="235"/>
      <c r="L41" s="51"/>
      <c r="M41" s="51"/>
      <c r="N41" s="51"/>
      <c r="O41" s="51"/>
      <c r="P41" s="52"/>
    </row>
    <row r="42" spans="2:16" ht="15.75">
      <c r="B42" s="51"/>
      <c r="C42" s="51"/>
      <c r="D42" s="51"/>
      <c r="E42" s="51"/>
      <c r="F42" s="51"/>
      <c r="G42" s="51"/>
      <c r="H42" s="53"/>
      <c r="I42" s="53"/>
      <c r="J42" s="53"/>
      <c r="K42" s="51"/>
      <c r="L42" s="51"/>
      <c r="M42" s="51"/>
      <c r="N42" s="51"/>
      <c r="O42" s="51"/>
      <c r="P42" s="52"/>
    </row>
    <row r="43" spans="2:16" ht="15.75">
      <c r="B43" s="51"/>
      <c r="C43" s="51"/>
      <c r="D43" s="51"/>
      <c r="E43" s="51"/>
      <c r="F43" s="51"/>
      <c r="G43" s="51"/>
      <c r="H43" s="51"/>
      <c r="I43" s="51"/>
      <c r="J43" s="51"/>
      <c r="K43" s="51"/>
      <c r="L43" s="51"/>
      <c r="M43" s="51"/>
      <c r="N43" s="51"/>
      <c r="O43" s="51"/>
      <c r="P43" s="52"/>
    </row>
    <row r="44" spans="1:15" ht="15.75">
      <c r="A44" s="51"/>
      <c r="B44" s="51"/>
      <c r="C44" s="51"/>
      <c r="D44" s="51"/>
      <c r="E44" s="51"/>
      <c r="F44" s="51"/>
      <c r="G44" s="51"/>
      <c r="H44" s="51"/>
      <c r="I44" s="51"/>
      <c r="J44" s="51"/>
      <c r="K44" s="51"/>
      <c r="L44" s="51"/>
      <c r="M44" s="51"/>
      <c r="N44" s="51"/>
      <c r="O44" s="52"/>
    </row>
    <row r="45" spans="1:15" ht="15.75">
      <c r="A45" s="51"/>
      <c r="B45" s="51"/>
      <c r="C45" s="51"/>
      <c r="D45" s="51"/>
      <c r="E45" s="51"/>
      <c r="F45" s="51"/>
      <c r="G45" s="51"/>
      <c r="H45" s="51"/>
      <c r="I45" s="51"/>
      <c r="J45" s="51"/>
      <c r="K45" s="51"/>
      <c r="L45" s="51"/>
      <c r="M45" s="51"/>
      <c r="N45" s="51"/>
      <c r="O45" s="52"/>
    </row>
    <row r="46" spans="1:15" ht="15.75">
      <c r="A46" s="51"/>
      <c r="B46" s="51"/>
      <c r="C46" s="51"/>
      <c r="D46" s="51"/>
      <c r="E46" s="51"/>
      <c r="F46" s="51"/>
      <c r="G46" s="51"/>
      <c r="H46" s="51"/>
      <c r="I46" s="51"/>
      <c r="J46" s="51"/>
      <c r="K46" s="51"/>
      <c r="L46" s="51"/>
      <c r="M46" s="51"/>
      <c r="N46" s="51"/>
      <c r="O46" s="52"/>
    </row>
    <row r="47" spans="1:15" ht="15.75">
      <c r="A47" s="51"/>
      <c r="B47" s="51"/>
      <c r="C47" s="51"/>
      <c r="D47" s="51"/>
      <c r="E47" s="51"/>
      <c r="F47" s="51"/>
      <c r="G47" s="51"/>
      <c r="H47" s="51"/>
      <c r="I47" s="51"/>
      <c r="J47" s="51"/>
      <c r="K47" s="51"/>
      <c r="L47" s="51"/>
      <c r="M47" s="51"/>
      <c r="N47" s="51"/>
      <c r="O47" s="52"/>
    </row>
    <row r="48" spans="1:15" ht="15.75">
      <c r="A48" s="51"/>
      <c r="B48" s="51"/>
      <c r="C48" s="51"/>
      <c r="D48" s="51"/>
      <c r="E48" s="51"/>
      <c r="F48" s="51"/>
      <c r="G48" s="51"/>
      <c r="H48" s="51"/>
      <c r="I48" s="51"/>
      <c r="J48" s="51"/>
      <c r="K48" s="51"/>
      <c r="L48" s="51"/>
      <c r="M48" s="51"/>
      <c r="N48" s="51"/>
      <c r="O48" s="52"/>
    </row>
    <row r="49" spans="1:15" ht="15.75">
      <c r="A49" s="51"/>
      <c r="B49" s="51"/>
      <c r="C49" s="51"/>
      <c r="D49" s="51"/>
      <c r="E49" s="51"/>
      <c r="F49" s="51"/>
      <c r="G49" s="51"/>
      <c r="H49" s="51"/>
      <c r="I49" s="51"/>
      <c r="J49" s="51"/>
      <c r="K49" s="51"/>
      <c r="L49" s="51"/>
      <c r="M49" s="51"/>
      <c r="N49" s="51"/>
      <c r="O49" s="52"/>
    </row>
    <row r="50" spans="1:15" ht="15.75">
      <c r="A50" s="51"/>
      <c r="B50" s="51"/>
      <c r="C50" s="51"/>
      <c r="D50" s="51"/>
      <c r="E50" s="51"/>
      <c r="F50" s="51"/>
      <c r="G50" s="51"/>
      <c r="H50" s="51"/>
      <c r="I50" s="51"/>
      <c r="J50" s="51"/>
      <c r="K50" s="51"/>
      <c r="L50" s="51"/>
      <c r="M50" s="51"/>
      <c r="N50" s="51"/>
      <c r="O50" s="52"/>
    </row>
    <row r="51" spans="1:15" ht="15.75">
      <c r="A51" s="51"/>
      <c r="B51" s="51"/>
      <c r="C51" s="51"/>
      <c r="D51" s="51"/>
      <c r="E51" s="51"/>
      <c r="F51" s="51"/>
      <c r="G51" s="51"/>
      <c r="H51" s="51"/>
      <c r="I51" s="51"/>
      <c r="J51" s="51"/>
      <c r="K51" s="51"/>
      <c r="L51" s="51"/>
      <c r="M51" s="51"/>
      <c r="N51" s="51"/>
      <c r="O51" s="52"/>
    </row>
    <row r="52" spans="1:15" ht="15.75">
      <c r="A52" s="51"/>
      <c r="B52" s="51"/>
      <c r="C52" s="51"/>
      <c r="D52" s="51"/>
      <c r="E52" s="51"/>
      <c r="F52" s="51"/>
      <c r="G52" s="51"/>
      <c r="H52" s="51"/>
      <c r="I52" s="51"/>
      <c r="J52" s="51"/>
      <c r="K52" s="51"/>
      <c r="L52" s="51"/>
      <c r="M52" s="51"/>
      <c r="N52" s="51"/>
      <c r="O52" s="52"/>
    </row>
    <row r="53" spans="1:15" ht="15.75">
      <c r="A53" s="51"/>
      <c r="B53" s="51"/>
      <c r="C53" s="51"/>
      <c r="D53" s="51"/>
      <c r="E53" s="51"/>
      <c r="F53" s="51"/>
      <c r="G53" s="51"/>
      <c r="H53" s="51"/>
      <c r="I53" s="51"/>
      <c r="J53" s="51"/>
      <c r="K53" s="51"/>
      <c r="L53" s="51"/>
      <c r="M53" s="51"/>
      <c r="N53" s="51"/>
      <c r="O53" s="52"/>
    </row>
    <row r="54" spans="1:15" ht="15.75">
      <c r="A54" s="51"/>
      <c r="B54" s="51"/>
      <c r="C54" s="51"/>
      <c r="D54" s="51"/>
      <c r="E54" s="51"/>
      <c r="F54" s="51"/>
      <c r="G54" s="51"/>
      <c r="H54" s="51"/>
      <c r="I54" s="51"/>
      <c r="J54" s="51"/>
      <c r="K54" s="51"/>
      <c r="L54" s="51"/>
      <c r="M54" s="51"/>
      <c r="N54" s="51"/>
      <c r="O54" s="52"/>
    </row>
    <row r="55" spans="1:15" ht="15.75">
      <c r="A55" s="51"/>
      <c r="B55" s="51"/>
      <c r="C55" s="51"/>
      <c r="D55" s="51"/>
      <c r="E55" s="51"/>
      <c r="F55" s="51"/>
      <c r="G55" s="51"/>
      <c r="H55" s="51"/>
      <c r="I55" s="51"/>
      <c r="J55" s="51"/>
      <c r="K55" s="51"/>
      <c r="L55" s="51"/>
      <c r="M55" s="51"/>
      <c r="N55" s="51"/>
      <c r="O55" s="52"/>
    </row>
    <row r="56" spans="1:15" ht="15.75">
      <c r="A56" s="51"/>
      <c r="B56" s="51"/>
      <c r="C56" s="51"/>
      <c r="D56" s="51"/>
      <c r="E56" s="51"/>
      <c r="F56" s="51"/>
      <c r="G56" s="51"/>
      <c r="H56" s="51"/>
      <c r="I56" s="51"/>
      <c r="J56" s="51"/>
      <c r="K56" s="51"/>
      <c r="L56" s="51"/>
      <c r="M56" s="51"/>
      <c r="N56" s="51"/>
      <c r="O56" s="52"/>
    </row>
    <row r="57" spans="1:15" ht="15.75">
      <c r="A57" s="51"/>
      <c r="B57" s="51"/>
      <c r="C57" s="51"/>
      <c r="D57" s="51"/>
      <c r="E57" s="51"/>
      <c r="F57" s="51"/>
      <c r="G57" s="51"/>
      <c r="H57" s="51"/>
      <c r="I57" s="51"/>
      <c r="J57" s="51"/>
      <c r="K57" s="51"/>
      <c r="L57" s="51"/>
      <c r="M57" s="51"/>
      <c r="N57" s="51"/>
      <c r="O57" s="52"/>
    </row>
    <row r="58" spans="1:15" ht="15.75">
      <c r="A58" s="51"/>
      <c r="B58" s="51"/>
      <c r="C58" s="51"/>
      <c r="D58" s="51"/>
      <c r="E58" s="51"/>
      <c r="F58" s="51"/>
      <c r="G58" s="51"/>
      <c r="H58" s="51"/>
      <c r="I58" s="51"/>
      <c r="J58" s="51"/>
      <c r="K58" s="51"/>
      <c r="L58" s="51"/>
      <c r="M58" s="51"/>
      <c r="N58" s="51"/>
      <c r="O58" s="52"/>
    </row>
    <row r="59" spans="1:15" ht="15.75">
      <c r="A59" s="51"/>
      <c r="B59" s="51"/>
      <c r="C59" s="51"/>
      <c r="D59" s="51"/>
      <c r="E59" s="51"/>
      <c r="F59" s="51"/>
      <c r="G59" s="51"/>
      <c r="H59" s="51"/>
      <c r="I59" s="51"/>
      <c r="J59" s="51"/>
      <c r="K59" s="51"/>
      <c r="L59" s="51"/>
      <c r="M59" s="51"/>
      <c r="N59" s="51"/>
      <c r="O59" s="52"/>
    </row>
    <row r="60" spans="1:15" ht="15.75">
      <c r="A60" s="51"/>
      <c r="B60" s="51"/>
      <c r="C60" s="51"/>
      <c r="D60" s="51"/>
      <c r="E60" s="51"/>
      <c r="F60" s="51"/>
      <c r="G60" s="51"/>
      <c r="H60" s="51"/>
      <c r="I60" s="51"/>
      <c r="J60" s="51"/>
      <c r="K60" s="51"/>
      <c r="L60" s="51"/>
      <c r="M60" s="51"/>
      <c r="N60" s="51"/>
      <c r="O60" s="52"/>
    </row>
    <row r="61" spans="1:15" ht="15.75">
      <c r="A61" s="51"/>
      <c r="B61" s="51"/>
      <c r="C61" s="51"/>
      <c r="D61" s="51"/>
      <c r="E61" s="51"/>
      <c r="F61" s="51"/>
      <c r="G61" s="51"/>
      <c r="H61" s="51"/>
      <c r="I61" s="51"/>
      <c r="J61" s="51"/>
      <c r="K61" s="51"/>
      <c r="L61" s="51"/>
      <c r="M61" s="51"/>
      <c r="N61" s="51"/>
      <c r="O61" s="52"/>
    </row>
    <row r="62" spans="1:15" ht="15.75">
      <c r="A62" s="51"/>
      <c r="B62" s="51"/>
      <c r="C62" s="51"/>
      <c r="D62" s="51"/>
      <c r="E62" s="51"/>
      <c r="F62" s="51"/>
      <c r="G62" s="51"/>
      <c r="H62" s="51"/>
      <c r="I62" s="51"/>
      <c r="J62" s="51"/>
      <c r="K62" s="51"/>
      <c r="L62" s="51"/>
      <c r="M62" s="51"/>
      <c r="N62" s="51"/>
      <c r="O62" s="52"/>
    </row>
    <row r="63" spans="1:15" ht="15.75">
      <c r="A63" s="51"/>
      <c r="B63" s="51"/>
      <c r="C63" s="51"/>
      <c r="D63" s="51"/>
      <c r="E63" s="51"/>
      <c r="F63" s="51"/>
      <c r="G63" s="51"/>
      <c r="H63" s="51"/>
      <c r="I63" s="51"/>
      <c r="J63" s="51"/>
      <c r="K63" s="51"/>
      <c r="L63" s="51"/>
      <c r="M63" s="51"/>
      <c r="N63" s="51"/>
      <c r="O63" s="52"/>
    </row>
    <row r="64" spans="1:15" ht="15.75">
      <c r="A64" s="51"/>
      <c r="B64" s="51"/>
      <c r="C64" s="51"/>
      <c r="D64" s="51"/>
      <c r="E64" s="51"/>
      <c r="F64" s="51"/>
      <c r="G64" s="51"/>
      <c r="H64" s="51"/>
      <c r="I64" s="51"/>
      <c r="J64" s="51"/>
      <c r="K64" s="51"/>
      <c r="L64" s="51"/>
      <c r="M64" s="51"/>
      <c r="N64" s="51"/>
      <c r="O64" s="52"/>
    </row>
    <row r="65" spans="1:15" ht="15.75">
      <c r="A65" s="51"/>
      <c r="B65" s="51"/>
      <c r="C65" s="51"/>
      <c r="D65" s="51"/>
      <c r="E65" s="51"/>
      <c r="F65" s="51"/>
      <c r="G65" s="51"/>
      <c r="H65" s="51"/>
      <c r="I65" s="51"/>
      <c r="J65" s="51"/>
      <c r="K65" s="51"/>
      <c r="L65" s="51"/>
      <c r="M65" s="51"/>
      <c r="N65" s="51"/>
      <c r="O65" s="52"/>
    </row>
    <row r="66" spans="1:15" ht="15.75">
      <c r="A66" s="51"/>
      <c r="B66" s="51"/>
      <c r="C66" s="51"/>
      <c r="D66" s="51"/>
      <c r="E66" s="51"/>
      <c r="F66" s="51"/>
      <c r="G66" s="51"/>
      <c r="H66" s="51"/>
      <c r="I66" s="51"/>
      <c r="J66" s="51"/>
      <c r="K66" s="51"/>
      <c r="L66" s="51"/>
      <c r="M66" s="51"/>
      <c r="N66" s="51"/>
      <c r="O66" s="52"/>
    </row>
    <row r="67" spans="1:15" ht="15.75">
      <c r="A67" s="51"/>
      <c r="B67" s="51"/>
      <c r="C67" s="51"/>
      <c r="D67" s="51"/>
      <c r="E67" s="51"/>
      <c r="F67" s="51"/>
      <c r="G67" s="51"/>
      <c r="H67" s="51"/>
      <c r="I67" s="51"/>
      <c r="J67" s="51"/>
      <c r="K67" s="51"/>
      <c r="L67" s="51"/>
      <c r="M67" s="51"/>
      <c r="N67" s="51"/>
      <c r="O67" s="52"/>
    </row>
    <row r="68" spans="1:15" ht="15.75">
      <c r="A68" s="51"/>
      <c r="B68" s="51"/>
      <c r="C68" s="51"/>
      <c r="D68" s="51"/>
      <c r="E68" s="51"/>
      <c r="F68" s="51"/>
      <c r="G68" s="51"/>
      <c r="H68" s="51"/>
      <c r="I68" s="51"/>
      <c r="J68" s="51"/>
      <c r="K68" s="51"/>
      <c r="L68" s="51"/>
      <c r="M68" s="51"/>
      <c r="N68" s="51"/>
      <c r="O68" s="52"/>
    </row>
    <row r="69" spans="1:15" ht="15.75">
      <c r="A69" s="51"/>
      <c r="B69" s="51"/>
      <c r="C69" s="51"/>
      <c r="D69" s="51"/>
      <c r="E69" s="51"/>
      <c r="F69" s="51"/>
      <c r="G69" s="51"/>
      <c r="H69" s="51"/>
      <c r="I69" s="51"/>
      <c r="J69" s="51"/>
      <c r="K69" s="51"/>
      <c r="L69" s="51"/>
      <c r="M69" s="51"/>
      <c r="N69" s="51"/>
      <c r="O69" s="52"/>
    </row>
    <row r="70" spans="1:15" ht="15.75">
      <c r="A70" s="51"/>
      <c r="B70" s="51"/>
      <c r="C70" s="51"/>
      <c r="D70" s="51"/>
      <c r="E70" s="51"/>
      <c r="F70" s="51"/>
      <c r="G70" s="51"/>
      <c r="H70" s="51"/>
      <c r="I70" s="51"/>
      <c r="J70" s="51"/>
      <c r="K70" s="51"/>
      <c r="L70" s="51"/>
      <c r="M70" s="51"/>
      <c r="N70" s="51"/>
      <c r="O70" s="52"/>
    </row>
    <row r="71" spans="1:15" ht="15.75">
      <c r="A71" s="51"/>
      <c r="B71" s="51"/>
      <c r="C71" s="51"/>
      <c r="D71" s="51"/>
      <c r="E71" s="51"/>
      <c r="F71" s="51"/>
      <c r="G71" s="51"/>
      <c r="H71" s="51"/>
      <c r="I71" s="51"/>
      <c r="J71" s="51"/>
      <c r="K71" s="51"/>
      <c r="L71" s="51"/>
      <c r="M71" s="51"/>
      <c r="N71" s="51"/>
      <c r="O71" s="52"/>
    </row>
    <row r="72" spans="1:15" ht="15.75">
      <c r="A72" s="51"/>
      <c r="B72" s="51"/>
      <c r="C72" s="51"/>
      <c r="D72" s="51"/>
      <c r="E72" s="51"/>
      <c r="F72" s="51"/>
      <c r="G72" s="51"/>
      <c r="H72" s="51"/>
      <c r="I72" s="51"/>
      <c r="J72" s="51"/>
      <c r="K72" s="51"/>
      <c r="L72" s="51"/>
      <c r="M72" s="51"/>
      <c r="N72" s="51"/>
      <c r="O72" s="52"/>
    </row>
    <row r="73" spans="1:15" ht="15.75">
      <c r="A73" s="51"/>
      <c r="B73" s="51"/>
      <c r="C73" s="51"/>
      <c r="D73" s="51"/>
      <c r="E73" s="51"/>
      <c r="F73" s="51"/>
      <c r="G73" s="51"/>
      <c r="H73" s="51"/>
      <c r="I73" s="51"/>
      <c r="J73" s="51"/>
      <c r="K73" s="51"/>
      <c r="L73" s="51"/>
      <c r="M73" s="51"/>
      <c r="N73" s="51"/>
      <c r="O73" s="52"/>
    </row>
    <row r="74" spans="1:15" ht="15.75">
      <c r="A74" s="51"/>
      <c r="B74" s="51"/>
      <c r="C74" s="51"/>
      <c r="D74" s="51"/>
      <c r="E74" s="51"/>
      <c r="F74" s="51"/>
      <c r="G74" s="51"/>
      <c r="H74" s="51"/>
      <c r="I74" s="51"/>
      <c r="J74" s="51"/>
      <c r="K74" s="51"/>
      <c r="L74" s="51"/>
      <c r="M74" s="51"/>
      <c r="N74" s="51"/>
      <c r="O74" s="52"/>
    </row>
    <row r="75" spans="1:15" ht="15.75">
      <c r="A75" s="51"/>
      <c r="B75" s="51"/>
      <c r="C75" s="51"/>
      <c r="D75" s="51"/>
      <c r="E75" s="51"/>
      <c r="F75" s="51"/>
      <c r="G75" s="51"/>
      <c r="H75" s="51"/>
      <c r="I75" s="51"/>
      <c r="J75" s="51"/>
      <c r="K75" s="51"/>
      <c r="L75" s="51"/>
      <c r="M75" s="51"/>
      <c r="N75" s="51"/>
      <c r="O75" s="52"/>
    </row>
    <row r="76" spans="1:15" ht="15.75">
      <c r="A76" s="51"/>
      <c r="B76" s="51"/>
      <c r="C76" s="51"/>
      <c r="D76" s="51"/>
      <c r="E76" s="51"/>
      <c r="F76" s="51"/>
      <c r="G76" s="51"/>
      <c r="H76" s="51"/>
      <c r="I76" s="51"/>
      <c r="J76" s="51"/>
      <c r="K76" s="51"/>
      <c r="L76" s="51"/>
      <c r="M76" s="51"/>
      <c r="N76" s="51"/>
      <c r="O76" s="52"/>
    </row>
    <row r="77" spans="1:15" ht="15.75">
      <c r="A77" s="51"/>
      <c r="B77" s="51"/>
      <c r="C77" s="51"/>
      <c r="D77" s="51"/>
      <c r="E77" s="51"/>
      <c r="F77" s="51"/>
      <c r="G77" s="51"/>
      <c r="H77" s="51"/>
      <c r="I77" s="51"/>
      <c r="J77" s="51"/>
      <c r="K77" s="51"/>
      <c r="L77" s="51"/>
      <c r="M77" s="51"/>
      <c r="N77" s="51"/>
      <c r="O77" s="52"/>
    </row>
    <row r="78" spans="1:15" ht="15.75">
      <c r="A78" s="51"/>
      <c r="B78" s="51"/>
      <c r="C78" s="51"/>
      <c r="D78" s="51"/>
      <c r="E78" s="51"/>
      <c r="F78" s="51"/>
      <c r="G78" s="51"/>
      <c r="H78" s="51"/>
      <c r="I78" s="51"/>
      <c r="J78" s="51"/>
      <c r="K78" s="51"/>
      <c r="L78" s="51"/>
      <c r="M78" s="51"/>
      <c r="N78" s="51"/>
      <c r="O78" s="52"/>
    </row>
    <row r="79" spans="1:15" ht="15.75">
      <c r="A79" s="51"/>
      <c r="B79" s="51"/>
      <c r="C79" s="51"/>
      <c r="D79" s="51"/>
      <c r="E79" s="51"/>
      <c r="F79" s="51"/>
      <c r="G79" s="51"/>
      <c r="H79" s="51"/>
      <c r="I79" s="51"/>
      <c r="J79" s="51"/>
      <c r="K79" s="51"/>
      <c r="L79" s="51"/>
      <c r="M79" s="51"/>
      <c r="N79" s="51"/>
      <c r="O79" s="52"/>
    </row>
    <row r="80" spans="1:15" ht="15.75">
      <c r="A80" s="51"/>
      <c r="B80" s="51"/>
      <c r="C80" s="51"/>
      <c r="D80" s="51"/>
      <c r="E80" s="51"/>
      <c r="F80" s="51"/>
      <c r="G80" s="51"/>
      <c r="H80" s="51"/>
      <c r="I80" s="51"/>
      <c r="J80" s="51"/>
      <c r="K80" s="51"/>
      <c r="L80" s="51"/>
      <c r="M80" s="51"/>
      <c r="N80" s="51"/>
      <c r="O80" s="52"/>
    </row>
    <row r="81" spans="1:15" ht="15.75">
      <c r="A81" s="51"/>
      <c r="B81" s="51"/>
      <c r="C81" s="51"/>
      <c r="D81" s="51"/>
      <c r="E81" s="51"/>
      <c r="F81" s="51"/>
      <c r="G81" s="51"/>
      <c r="H81" s="51"/>
      <c r="I81" s="51"/>
      <c r="J81" s="51"/>
      <c r="K81" s="51"/>
      <c r="L81" s="51"/>
      <c r="M81" s="51"/>
      <c r="N81" s="51"/>
      <c r="O81" s="52"/>
    </row>
    <row r="82" spans="1:15" ht="15.75">
      <c r="A82" s="51"/>
      <c r="B82" s="51"/>
      <c r="C82" s="51"/>
      <c r="D82" s="51"/>
      <c r="E82" s="51"/>
      <c r="F82" s="51"/>
      <c r="G82" s="51"/>
      <c r="H82" s="51"/>
      <c r="I82" s="51"/>
      <c r="J82" s="51"/>
      <c r="K82" s="51"/>
      <c r="L82" s="51"/>
      <c r="M82" s="51"/>
      <c r="N82" s="51"/>
      <c r="O82" s="52"/>
    </row>
    <row r="83" spans="1:15" ht="15.75">
      <c r="A83" s="51"/>
      <c r="B83" s="51"/>
      <c r="C83" s="51"/>
      <c r="D83" s="51"/>
      <c r="E83" s="51"/>
      <c r="F83" s="51"/>
      <c r="G83" s="51"/>
      <c r="H83" s="51"/>
      <c r="I83" s="51"/>
      <c r="J83" s="51"/>
      <c r="K83" s="51"/>
      <c r="L83" s="51"/>
      <c r="M83" s="51"/>
      <c r="N83" s="51"/>
      <c r="O83" s="52"/>
    </row>
    <row r="84" spans="1:15" ht="15.75">
      <c r="A84" s="51"/>
      <c r="B84" s="51"/>
      <c r="C84" s="51"/>
      <c r="D84" s="51"/>
      <c r="E84" s="51"/>
      <c r="F84" s="51"/>
      <c r="G84" s="51"/>
      <c r="H84" s="51"/>
      <c r="I84" s="51"/>
      <c r="J84" s="51"/>
      <c r="K84" s="51"/>
      <c r="L84" s="51"/>
      <c r="M84" s="51"/>
      <c r="N84" s="51"/>
      <c r="O84" s="52"/>
    </row>
    <row r="85" spans="1:15" ht="15.75">
      <c r="A85" s="51"/>
      <c r="B85" s="51"/>
      <c r="C85" s="51"/>
      <c r="D85" s="51"/>
      <c r="E85" s="51"/>
      <c r="F85" s="51"/>
      <c r="G85" s="51"/>
      <c r="H85" s="51"/>
      <c r="I85" s="51"/>
      <c r="J85" s="51"/>
      <c r="K85" s="51"/>
      <c r="L85" s="51"/>
      <c r="M85" s="51"/>
      <c r="N85" s="51"/>
      <c r="O85" s="52"/>
    </row>
    <row r="86" spans="1:15" ht="15.75">
      <c r="A86" s="51"/>
      <c r="B86" s="51"/>
      <c r="C86" s="51"/>
      <c r="D86" s="51"/>
      <c r="E86" s="51"/>
      <c r="F86" s="51"/>
      <c r="G86" s="51"/>
      <c r="H86" s="51"/>
      <c r="I86" s="51"/>
      <c r="J86" s="51"/>
      <c r="K86" s="51"/>
      <c r="L86" s="51"/>
      <c r="M86" s="51"/>
      <c r="N86" s="51"/>
      <c r="O86" s="52"/>
    </row>
    <row r="87" spans="1:15" ht="15.75">
      <c r="A87" s="51"/>
      <c r="B87" s="51"/>
      <c r="C87" s="51"/>
      <c r="D87" s="51"/>
      <c r="E87" s="51"/>
      <c r="F87" s="51"/>
      <c r="G87" s="51"/>
      <c r="H87" s="51"/>
      <c r="I87" s="51"/>
      <c r="J87" s="51"/>
      <c r="K87" s="51"/>
      <c r="L87" s="51"/>
      <c r="M87" s="51"/>
      <c r="N87" s="51"/>
      <c r="O87" s="52"/>
    </row>
    <row r="88" spans="1:15" ht="15.75">
      <c r="A88" s="51"/>
      <c r="B88" s="51"/>
      <c r="C88" s="51"/>
      <c r="D88" s="51"/>
      <c r="E88" s="51"/>
      <c r="F88" s="51"/>
      <c r="G88" s="51"/>
      <c r="H88" s="51"/>
      <c r="I88" s="51"/>
      <c r="J88" s="51"/>
      <c r="K88" s="51"/>
      <c r="L88" s="51"/>
      <c r="M88" s="51"/>
      <c r="N88" s="51"/>
      <c r="O88" s="52"/>
    </row>
    <row r="89" spans="1:15" ht="15.75">
      <c r="A89" s="51"/>
      <c r="B89" s="51"/>
      <c r="C89" s="51"/>
      <c r="D89" s="51"/>
      <c r="E89" s="51"/>
      <c r="F89" s="51"/>
      <c r="G89" s="51"/>
      <c r="H89" s="51"/>
      <c r="I89" s="51"/>
      <c r="J89" s="51"/>
      <c r="K89" s="51"/>
      <c r="L89" s="51"/>
      <c r="M89" s="51"/>
      <c r="N89" s="51"/>
      <c r="O89" s="52"/>
    </row>
    <row r="90" spans="1:15" ht="15.75">
      <c r="A90" s="51"/>
      <c r="B90" s="51"/>
      <c r="C90" s="51"/>
      <c r="D90" s="51"/>
      <c r="E90" s="51"/>
      <c r="F90" s="51"/>
      <c r="G90" s="51"/>
      <c r="H90" s="51"/>
      <c r="I90" s="51"/>
      <c r="J90" s="51"/>
      <c r="K90" s="51"/>
      <c r="L90" s="51"/>
      <c r="M90" s="51"/>
      <c r="N90" s="51"/>
      <c r="O90" s="52"/>
    </row>
    <row r="91" spans="1:15" ht="15.75">
      <c r="A91" s="51"/>
      <c r="B91" s="51"/>
      <c r="C91" s="51"/>
      <c r="D91" s="51"/>
      <c r="E91" s="51"/>
      <c r="F91" s="51"/>
      <c r="G91" s="51"/>
      <c r="H91" s="51"/>
      <c r="I91" s="51"/>
      <c r="J91" s="51"/>
      <c r="K91" s="51"/>
      <c r="L91" s="51"/>
      <c r="M91" s="51"/>
      <c r="N91" s="51"/>
      <c r="O91" s="52"/>
    </row>
    <row r="92" spans="1:15" ht="15.75">
      <c r="A92" s="51"/>
      <c r="B92" s="51"/>
      <c r="C92" s="51"/>
      <c r="D92" s="51"/>
      <c r="E92" s="51"/>
      <c r="F92" s="51"/>
      <c r="G92" s="51"/>
      <c r="H92" s="51"/>
      <c r="I92" s="51"/>
      <c r="J92" s="51"/>
      <c r="K92" s="51"/>
      <c r="L92" s="51"/>
      <c r="M92" s="51"/>
      <c r="N92" s="51"/>
      <c r="O92" s="52"/>
    </row>
    <row r="93" spans="1:15" ht="15.75">
      <c r="A93" s="51"/>
      <c r="B93" s="51"/>
      <c r="C93" s="51"/>
      <c r="D93" s="51"/>
      <c r="E93" s="51"/>
      <c r="F93" s="51"/>
      <c r="G93" s="51"/>
      <c r="H93" s="51"/>
      <c r="I93" s="51"/>
      <c r="J93" s="51"/>
      <c r="K93" s="51"/>
      <c r="L93" s="51"/>
      <c r="M93" s="51"/>
      <c r="N93" s="51"/>
      <c r="O93" s="52"/>
    </row>
    <row r="94" spans="1:15" ht="15.75">
      <c r="A94" s="51"/>
      <c r="B94" s="51"/>
      <c r="C94" s="51"/>
      <c r="D94" s="51"/>
      <c r="E94" s="51"/>
      <c r="F94" s="51"/>
      <c r="G94" s="51"/>
      <c r="H94" s="51"/>
      <c r="I94" s="51"/>
      <c r="J94" s="51"/>
      <c r="K94" s="51"/>
      <c r="L94" s="51"/>
      <c r="M94" s="51"/>
      <c r="N94" s="51"/>
      <c r="O94" s="52"/>
    </row>
    <row r="95" spans="1:15" ht="15.75">
      <c r="A95" s="51"/>
      <c r="B95" s="51"/>
      <c r="C95" s="51"/>
      <c r="D95" s="51"/>
      <c r="E95" s="51"/>
      <c r="F95" s="51"/>
      <c r="G95" s="51"/>
      <c r="H95" s="51"/>
      <c r="I95" s="51"/>
      <c r="J95" s="51"/>
      <c r="K95" s="51"/>
      <c r="L95" s="51"/>
      <c r="M95" s="51"/>
      <c r="N95" s="51"/>
      <c r="O95" s="52"/>
    </row>
    <row r="96" spans="1:15" ht="15.75">
      <c r="A96" s="51"/>
      <c r="B96" s="51"/>
      <c r="C96" s="51"/>
      <c r="D96" s="51"/>
      <c r="E96" s="51"/>
      <c r="F96" s="51"/>
      <c r="G96" s="51"/>
      <c r="H96" s="51"/>
      <c r="I96" s="51"/>
      <c r="J96" s="51"/>
      <c r="K96" s="51"/>
      <c r="L96" s="51"/>
      <c r="M96" s="51"/>
      <c r="N96" s="51"/>
      <c r="O96" s="52"/>
    </row>
    <row r="97" spans="1:15" ht="15.75">
      <c r="A97" s="51"/>
      <c r="B97" s="51"/>
      <c r="C97" s="51"/>
      <c r="D97" s="51"/>
      <c r="E97" s="51"/>
      <c r="F97" s="51"/>
      <c r="G97" s="51"/>
      <c r="H97" s="51"/>
      <c r="I97" s="51"/>
      <c r="J97" s="51"/>
      <c r="K97" s="51"/>
      <c r="L97" s="51"/>
      <c r="M97" s="51"/>
      <c r="N97" s="51"/>
      <c r="O97" s="52"/>
    </row>
    <row r="98" spans="1:15" ht="15.75">
      <c r="A98" s="51"/>
      <c r="B98" s="51"/>
      <c r="C98" s="51"/>
      <c r="D98" s="51"/>
      <c r="E98" s="51"/>
      <c r="F98" s="51"/>
      <c r="G98" s="51"/>
      <c r="H98" s="51"/>
      <c r="I98" s="51"/>
      <c r="J98" s="51"/>
      <c r="K98" s="51"/>
      <c r="L98" s="51"/>
      <c r="M98" s="51"/>
      <c r="N98" s="51"/>
      <c r="O98" s="52"/>
    </row>
    <row r="99" spans="1:15" ht="15.75">
      <c r="A99" s="51"/>
      <c r="B99" s="51"/>
      <c r="C99" s="51"/>
      <c r="D99" s="51"/>
      <c r="E99" s="51"/>
      <c r="F99" s="51"/>
      <c r="G99" s="51"/>
      <c r="H99" s="51"/>
      <c r="I99" s="51"/>
      <c r="J99" s="51"/>
      <c r="K99" s="51"/>
      <c r="L99" s="51"/>
      <c r="M99" s="51"/>
      <c r="N99" s="51"/>
      <c r="O99" s="52"/>
    </row>
    <row r="100" spans="1:15" ht="15.75">
      <c r="A100" s="51"/>
      <c r="B100" s="51"/>
      <c r="C100" s="51"/>
      <c r="D100" s="51"/>
      <c r="E100" s="51"/>
      <c r="F100" s="51"/>
      <c r="G100" s="51"/>
      <c r="H100" s="51"/>
      <c r="I100" s="51"/>
      <c r="J100" s="51"/>
      <c r="K100" s="51"/>
      <c r="L100" s="51"/>
      <c r="M100" s="51"/>
      <c r="N100" s="51"/>
      <c r="O100" s="52"/>
    </row>
    <row r="101" spans="1:15" ht="15.75">
      <c r="A101" s="51"/>
      <c r="B101" s="51"/>
      <c r="C101" s="51"/>
      <c r="D101" s="51"/>
      <c r="E101" s="51"/>
      <c r="F101" s="51"/>
      <c r="G101" s="51"/>
      <c r="H101" s="51"/>
      <c r="I101" s="51"/>
      <c r="J101" s="51"/>
      <c r="K101" s="51"/>
      <c r="L101" s="51"/>
      <c r="M101" s="51"/>
      <c r="N101" s="51"/>
      <c r="O101" s="52"/>
    </row>
    <row r="102" spans="1:15" ht="15.75">
      <c r="A102" s="51"/>
      <c r="B102" s="51"/>
      <c r="C102" s="51"/>
      <c r="D102" s="51"/>
      <c r="E102" s="51"/>
      <c r="F102" s="51"/>
      <c r="G102" s="51"/>
      <c r="H102" s="51"/>
      <c r="I102" s="51"/>
      <c r="J102" s="51"/>
      <c r="K102" s="51"/>
      <c r="L102" s="51"/>
      <c r="M102" s="51"/>
      <c r="N102" s="51"/>
      <c r="O102" s="52"/>
    </row>
    <row r="103" spans="1:15" ht="15.75">
      <c r="A103" s="51"/>
      <c r="B103" s="51"/>
      <c r="C103" s="51"/>
      <c r="D103" s="51"/>
      <c r="E103" s="51"/>
      <c r="F103" s="51"/>
      <c r="G103" s="51"/>
      <c r="H103" s="51"/>
      <c r="I103" s="51"/>
      <c r="J103" s="51"/>
      <c r="K103" s="51"/>
      <c r="L103" s="51"/>
      <c r="M103" s="51"/>
      <c r="N103" s="51"/>
      <c r="O103" s="52"/>
    </row>
    <row r="104" spans="1:15" ht="15.75">
      <c r="A104" s="51"/>
      <c r="B104" s="51"/>
      <c r="C104" s="51"/>
      <c r="D104" s="51"/>
      <c r="E104" s="51"/>
      <c r="F104" s="51"/>
      <c r="G104" s="51"/>
      <c r="H104" s="51"/>
      <c r="I104" s="51"/>
      <c r="J104" s="51"/>
      <c r="K104" s="51"/>
      <c r="L104" s="51"/>
      <c r="M104" s="51"/>
      <c r="N104" s="51"/>
      <c r="O104" s="52"/>
    </row>
    <row r="105" spans="1:15" ht="15.75">
      <c r="A105" s="51"/>
      <c r="B105" s="51"/>
      <c r="C105" s="51"/>
      <c r="D105" s="51"/>
      <c r="E105" s="51"/>
      <c r="F105" s="51"/>
      <c r="G105" s="51"/>
      <c r="H105" s="51"/>
      <c r="I105" s="51"/>
      <c r="J105" s="51"/>
      <c r="K105" s="51"/>
      <c r="L105" s="51"/>
      <c r="M105" s="51"/>
      <c r="N105" s="51"/>
      <c r="O105" s="52"/>
    </row>
    <row r="106" spans="1:15" ht="15.75">
      <c r="A106" s="51"/>
      <c r="B106" s="51"/>
      <c r="C106" s="51"/>
      <c r="D106" s="51"/>
      <c r="E106" s="51"/>
      <c r="F106" s="51"/>
      <c r="G106" s="51"/>
      <c r="H106" s="51"/>
      <c r="I106" s="51"/>
      <c r="J106" s="51"/>
      <c r="K106" s="51"/>
      <c r="L106" s="51"/>
      <c r="M106" s="51"/>
      <c r="N106" s="51"/>
      <c r="O106" s="52"/>
    </row>
    <row r="107" spans="1:15" ht="15.75">
      <c r="A107" s="51"/>
      <c r="B107" s="51"/>
      <c r="C107" s="51"/>
      <c r="D107" s="51"/>
      <c r="E107" s="51"/>
      <c r="F107" s="51"/>
      <c r="G107" s="51"/>
      <c r="H107" s="51"/>
      <c r="I107" s="51"/>
      <c r="J107" s="51"/>
      <c r="K107" s="51"/>
      <c r="L107" s="51"/>
      <c r="M107" s="51"/>
      <c r="N107" s="51"/>
      <c r="O107" s="52"/>
    </row>
    <row r="108" spans="1:15" ht="15.75">
      <c r="A108" s="51"/>
      <c r="B108" s="51"/>
      <c r="C108" s="51"/>
      <c r="D108" s="51"/>
      <c r="E108" s="51"/>
      <c r="F108" s="51"/>
      <c r="G108" s="51"/>
      <c r="H108" s="51"/>
      <c r="I108" s="51"/>
      <c r="J108" s="51"/>
      <c r="K108" s="51"/>
      <c r="L108" s="51"/>
      <c r="M108" s="51"/>
      <c r="N108" s="51"/>
      <c r="O108" s="52"/>
    </row>
    <row r="109" spans="1:15" ht="15.75">
      <c r="A109" s="51"/>
      <c r="B109" s="51"/>
      <c r="C109" s="51"/>
      <c r="D109" s="51"/>
      <c r="E109" s="51"/>
      <c r="F109" s="51"/>
      <c r="G109" s="51"/>
      <c r="H109" s="51"/>
      <c r="I109" s="51"/>
      <c r="J109" s="51"/>
      <c r="K109" s="51"/>
      <c r="L109" s="51"/>
      <c r="M109" s="51"/>
      <c r="N109" s="51"/>
      <c r="O109" s="52"/>
    </row>
    <row r="110" spans="1:15" ht="15.75">
      <c r="A110" s="51"/>
      <c r="B110" s="51"/>
      <c r="C110" s="51"/>
      <c r="D110" s="51"/>
      <c r="E110" s="51"/>
      <c r="F110" s="51"/>
      <c r="G110" s="51"/>
      <c r="H110" s="51"/>
      <c r="I110" s="51"/>
      <c r="J110" s="51"/>
      <c r="K110" s="51"/>
      <c r="L110" s="51"/>
      <c r="M110" s="51"/>
      <c r="N110" s="51"/>
      <c r="O110" s="52"/>
    </row>
    <row r="111" spans="1:15" ht="15.75">
      <c r="A111" s="51"/>
      <c r="B111" s="51"/>
      <c r="C111" s="51"/>
      <c r="D111" s="51"/>
      <c r="E111" s="51"/>
      <c r="F111" s="51"/>
      <c r="G111" s="51"/>
      <c r="H111" s="51"/>
      <c r="I111" s="51"/>
      <c r="J111" s="51"/>
      <c r="K111" s="51"/>
      <c r="L111" s="51"/>
      <c r="M111" s="51"/>
      <c r="N111" s="51"/>
      <c r="O111" s="52"/>
    </row>
    <row r="112" spans="1:15" ht="15.75">
      <c r="A112" s="51"/>
      <c r="B112" s="51"/>
      <c r="C112" s="51"/>
      <c r="D112" s="51"/>
      <c r="E112" s="51"/>
      <c r="F112" s="51"/>
      <c r="G112" s="51"/>
      <c r="H112" s="51"/>
      <c r="I112" s="51"/>
      <c r="J112" s="51"/>
      <c r="K112" s="51"/>
      <c r="L112" s="51"/>
      <c r="M112" s="51"/>
      <c r="N112" s="51"/>
      <c r="O112" s="52"/>
    </row>
    <row r="113" spans="1:15" ht="15.75">
      <c r="A113" s="51"/>
      <c r="B113" s="51"/>
      <c r="C113" s="51"/>
      <c r="D113" s="51"/>
      <c r="E113" s="51"/>
      <c r="F113" s="51"/>
      <c r="G113" s="51"/>
      <c r="H113" s="51"/>
      <c r="I113" s="51"/>
      <c r="J113" s="51"/>
      <c r="K113" s="51"/>
      <c r="L113" s="51"/>
      <c r="M113" s="51"/>
      <c r="N113" s="51"/>
      <c r="O113" s="52"/>
    </row>
    <row r="114" spans="1:15" ht="15.75">
      <c r="A114" s="51"/>
      <c r="B114" s="51"/>
      <c r="C114" s="51"/>
      <c r="D114" s="51"/>
      <c r="E114" s="51"/>
      <c r="F114" s="51"/>
      <c r="G114" s="51"/>
      <c r="H114" s="51"/>
      <c r="I114" s="51"/>
      <c r="J114" s="51"/>
      <c r="K114" s="51"/>
      <c r="L114" s="51"/>
      <c r="M114" s="51"/>
      <c r="N114" s="51"/>
      <c r="O114" s="52"/>
    </row>
    <row r="115" spans="1:15" ht="15.75">
      <c r="A115" s="51"/>
      <c r="B115" s="51"/>
      <c r="C115" s="51"/>
      <c r="D115" s="51"/>
      <c r="E115" s="51"/>
      <c r="F115" s="51"/>
      <c r="G115" s="51"/>
      <c r="H115" s="51"/>
      <c r="I115" s="51"/>
      <c r="J115" s="51"/>
      <c r="K115" s="51"/>
      <c r="L115" s="51"/>
      <c r="M115" s="51"/>
      <c r="N115" s="51"/>
      <c r="O115" s="52"/>
    </row>
    <row r="116" spans="1:15" ht="15.75">
      <c r="A116" s="51"/>
      <c r="B116" s="51"/>
      <c r="C116" s="51"/>
      <c r="D116" s="51"/>
      <c r="E116" s="51"/>
      <c r="F116" s="51"/>
      <c r="G116" s="51"/>
      <c r="H116" s="51"/>
      <c r="I116" s="51"/>
      <c r="J116" s="51"/>
      <c r="K116" s="51"/>
      <c r="L116" s="51"/>
      <c r="M116" s="51"/>
      <c r="N116" s="51"/>
      <c r="O116" s="52"/>
    </row>
    <row r="117" spans="1:15" ht="15.75">
      <c r="A117" s="51"/>
      <c r="B117" s="51"/>
      <c r="C117" s="51"/>
      <c r="D117" s="51"/>
      <c r="E117" s="51"/>
      <c r="F117" s="51"/>
      <c r="G117" s="51"/>
      <c r="H117" s="51"/>
      <c r="I117" s="51"/>
      <c r="J117" s="51"/>
      <c r="K117" s="51"/>
      <c r="L117" s="51"/>
      <c r="M117" s="51"/>
      <c r="N117" s="51"/>
      <c r="O117" s="52"/>
    </row>
    <row r="118" spans="1:15" ht="15.75">
      <c r="A118" s="51"/>
      <c r="B118" s="51"/>
      <c r="C118" s="51"/>
      <c r="D118" s="51"/>
      <c r="E118" s="51"/>
      <c r="F118" s="51"/>
      <c r="G118" s="51"/>
      <c r="H118" s="51"/>
      <c r="I118" s="51"/>
      <c r="J118" s="51"/>
      <c r="K118" s="51"/>
      <c r="L118" s="51"/>
      <c r="M118" s="51"/>
      <c r="N118" s="51"/>
      <c r="O118" s="52"/>
    </row>
    <row r="119" spans="1:15" ht="15.75">
      <c r="A119" s="51"/>
      <c r="B119" s="51"/>
      <c r="C119" s="51"/>
      <c r="D119" s="51"/>
      <c r="E119" s="51"/>
      <c r="F119" s="51"/>
      <c r="G119" s="51"/>
      <c r="H119" s="51"/>
      <c r="I119" s="51"/>
      <c r="J119" s="51"/>
      <c r="K119" s="51"/>
      <c r="L119" s="51"/>
      <c r="M119" s="51"/>
      <c r="N119" s="51"/>
      <c r="O119" s="52"/>
    </row>
    <row r="120" spans="1:15" ht="15.75">
      <c r="A120" s="51"/>
      <c r="B120" s="51"/>
      <c r="C120" s="51"/>
      <c r="D120" s="51"/>
      <c r="E120" s="51"/>
      <c r="F120" s="51"/>
      <c r="G120" s="51"/>
      <c r="H120" s="51"/>
      <c r="I120" s="51"/>
      <c r="J120" s="51"/>
      <c r="K120" s="51"/>
      <c r="L120" s="51"/>
      <c r="M120" s="51"/>
      <c r="N120" s="51"/>
      <c r="O120" s="52"/>
    </row>
    <row r="121" spans="1:15" ht="15.75">
      <c r="A121" s="51"/>
      <c r="B121" s="51"/>
      <c r="C121" s="51"/>
      <c r="D121" s="51"/>
      <c r="E121" s="51"/>
      <c r="F121" s="51"/>
      <c r="G121" s="51"/>
      <c r="H121" s="51"/>
      <c r="I121" s="51"/>
      <c r="J121" s="51"/>
      <c r="K121" s="51"/>
      <c r="L121" s="51"/>
      <c r="M121" s="51"/>
      <c r="N121" s="51"/>
      <c r="O121" s="52"/>
    </row>
    <row r="122" spans="1:15" ht="15.75">
      <c r="A122" s="51"/>
      <c r="B122" s="51"/>
      <c r="C122" s="51"/>
      <c r="D122" s="51"/>
      <c r="E122" s="51"/>
      <c r="F122" s="51"/>
      <c r="G122" s="51"/>
      <c r="H122" s="51"/>
      <c r="I122" s="51"/>
      <c r="J122" s="51"/>
      <c r="K122" s="51"/>
      <c r="L122" s="51"/>
      <c r="M122" s="51"/>
      <c r="N122" s="51"/>
      <c r="O122" s="52"/>
    </row>
    <row r="123" spans="1:15" ht="15.75">
      <c r="A123" s="51"/>
      <c r="B123" s="51"/>
      <c r="C123" s="51"/>
      <c r="D123" s="51"/>
      <c r="E123" s="51"/>
      <c r="F123" s="51"/>
      <c r="G123" s="51"/>
      <c r="H123" s="51"/>
      <c r="I123" s="51"/>
      <c r="J123" s="51"/>
      <c r="K123" s="51"/>
      <c r="L123" s="51"/>
      <c r="M123" s="51"/>
      <c r="N123" s="51"/>
      <c r="O123" s="52"/>
    </row>
    <row r="124" spans="1:15" ht="15.75">
      <c r="A124" s="51"/>
      <c r="B124" s="51"/>
      <c r="C124" s="51"/>
      <c r="D124" s="51"/>
      <c r="E124" s="51"/>
      <c r="F124" s="51"/>
      <c r="G124" s="51"/>
      <c r="H124" s="51"/>
      <c r="I124" s="51"/>
      <c r="J124" s="51"/>
      <c r="K124" s="51"/>
      <c r="L124" s="51"/>
      <c r="M124" s="51"/>
      <c r="N124" s="51"/>
      <c r="O124" s="52"/>
    </row>
    <row r="125" spans="1:15" ht="15.75">
      <c r="A125" s="51"/>
      <c r="B125" s="51"/>
      <c r="C125" s="51"/>
      <c r="D125" s="51"/>
      <c r="E125" s="51"/>
      <c r="F125" s="51"/>
      <c r="G125" s="51"/>
      <c r="H125" s="51"/>
      <c r="I125" s="51"/>
      <c r="J125" s="51"/>
      <c r="K125" s="51"/>
      <c r="L125" s="51"/>
      <c r="M125" s="51"/>
      <c r="N125" s="51"/>
      <c r="O125" s="52"/>
    </row>
    <row r="126" spans="1:15" ht="15.75">
      <c r="A126" s="51"/>
      <c r="B126" s="51"/>
      <c r="C126" s="51"/>
      <c r="D126" s="51"/>
      <c r="E126" s="51"/>
      <c r="F126" s="51"/>
      <c r="G126" s="51"/>
      <c r="H126" s="51"/>
      <c r="I126" s="51"/>
      <c r="J126" s="51"/>
      <c r="K126" s="51"/>
      <c r="L126" s="51"/>
      <c r="M126" s="51"/>
      <c r="N126" s="51"/>
      <c r="O126" s="52"/>
    </row>
    <row r="127" spans="1:15" ht="15.75">
      <c r="A127" s="51"/>
      <c r="B127" s="51"/>
      <c r="C127" s="51"/>
      <c r="D127" s="51"/>
      <c r="E127" s="51"/>
      <c r="F127" s="51"/>
      <c r="G127" s="51"/>
      <c r="H127" s="51"/>
      <c r="I127" s="51"/>
      <c r="J127" s="51"/>
      <c r="K127" s="51"/>
      <c r="L127" s="51"/>
      <c r="M127" s="51"/>
      <c r="N127" s="51"/>
      <c r="O127" s="52"/>
    </row>
    <row r="128" spans="1:15" ht="15.75">
      <c r="A128" s="51"/>
      <c r="B128" s="51"/>
      <c r="C128" s="51"/>
      <c r="D128" s="51"/>
      <c r="E128" s="51"/>
      <c r="F128" s="51"/>
      <c r="G128" s="51"/>
      <c r="H128" s="51"/>
      <c r="I128" s="51"/>
      <c r="J128" s="51"/>
      <c r="K128" s="51"/>
      <c r="L128" s="51"/>
      <c r="M128" s="51"/>
      <c r="N128" s="51"/>
      <c r="O128" s="52"/>
    </row>
    <row r="129" spans="1:15" ht="15.75">
      <c r="A129" s="51"/>
      <c r="B129" s="51"/>
      <c r="C129" s="51"/>
      <c r="D129" s="51"/>
      <c r="E129" s="51"/>
      <c r="F129" s="51"/>
      <c r="G129" s="51"/>
      <c r="H129" s="51"/>
      <c r="I129" s="51"/>
      <c r="J129" s="51"/>
      <c r="K129" s="51"/>
      <c r="L129" s="51"/>
      <c r="M129" s="51"/>
      <c r="N129" s="51"/>
      <c r="O129" s="52"/>
    </row>
    <row r="130" spans="1:15" ht="15.75">
      <c r="A130" s="51"/>
      <c r="B130" s="51"/>
      <c r="C130" s="51"/>
      <c r="D130" s="51"/>
      <c r="E130" s="51"/>
      <c r="F130" s="51"/>
      <c r="G130" s="51"/>
      <c r="H130" s="51"/>
      <c r="I130" s="51"/>
      <c r="J130" s="51"/>
      <c r="K130" s="51"/>
      <c r="L130" s="51"/>
      <c r="M130" s="51"/>
      <c r="N130" s="51"/>
      <c r="O130" s="52"/>
    </row>
    <row r="131" spans="1:15" ht="15.75">
      <c r="A131" s="51"/>
      <c r="B131" s="51"/>
      <c r="C131" s="51"/>
      <c r="D131" s="51"/>
      <c r="E131" s="51"/>
      <c r="F131" s="51"/>
      <c r="G131" s="51"/>
      <c r="H131" s="51"/>
      <c r="I131" s="51"/>
      <c r="J131" s="51"/>
      <c r="K131" s="51"/>
      <c r="L131" s="51"/>
      <c r="M131" s="51"/>
      <c r="N131" s="51"/>
      <c r="O131" s="52"/>
    </row>
    <row r="132" spans="1:15" ht="15.75">
      <c r="A132" s="51"/>
      <c r="B132" s="51"/>
      <c r="C132" s="51"/>
      <c r="D132" s="51"/>
      <c r="E132" s="51"/>
      <c r="F132" s="51"/>
      <c r="G132" s="51"/>
      <c r="H132" s="51"/>
      <c r="I132" s="51"/>
      <c r="J132" s="51"/>
      <c r="K132" s="51"/>
      <c r="L132" s="51"/>
      <c r="M132" s="51"/>
      <c r="N132" s="51"/>
      <c r="O132" s="52"/>
    </row>
    <row r="133" spans="1:15" ht="15.75">
      <c r="A133" s="51"/>
      <c r="B133" s="51"/>
      <c r="C133" s="51"/>
      <c r="D133" s="51"/>
      <c r="E133" s="51"/>
      <c r="F133" s="51"/>
      <c r="G133" s="51"/>
      <c r="H133" s="51"/>
      <c r="I133" s="51"/>
      <c r="J133" s="51"/>
      <c r="K133" s="51"/>
      <c r="L133" s="51"/>
      <c r="M133" s="51"/>
      <c r="N133" s="51"/>
      <c r="O133" s="52"/>
    </row>
    <row r="134" spans="1:15" ht="15.75">
      <c r="A134" s="51"/>
      <c r="B134" s="51"/>
      <c r="C134" s="51"/>
      <c r="D134" s="51"/>
      <c r="E134" s="51"/>
      <c r="F134" s="51"/>
      <c r="G134" s="51"/>
      <c r="H134" s="51"/>
      <c r="I134" s="51"/>
      <c r="J134" s="51"/>
      <c r="K134" s="51"/>
      <c r="L134" s="51"/>
      <c r="M134" s="51"/>
      <c r="N134" s="51"/>
      <c r="O134" s="52"/>
    </row>
    <row r="135" spans="1:15" ht="15.75">
      <c r="A135" s="51"/>
      <c r="B135" s="51"/>
      <c r="C135" s="51"/>
      <c r="D135" s="51"/>
      <c r="E135" s="51"/>
      <c r="F135" s="51"/>
      <c r="G135" s="51"/>
      <c r="H135" s="51"/>
      <c r="I135" s="51"/>
      <c r="J135" s="51"/>
      <c r="K135" s="51"/>
      <c r="L135" s="51"/>
      <c r="M135" s="51"/>
      <c r="N135" s="51"/>
      <c r="O135" s="52"/>
    </row>
    <row r="136" spans="1:15" ht="15.75">
      <c r="A136" s="51"/>
      <c r="B136" s="51"/>
      <c r="C136" s="51"/>
      <c r="D136" s="51"/>
      <c r="E136" s="51"/>
      <c r="F136" s="51"/>
      <c r="G136" s="51"/>
      <c r="H136" s="51"/>
      <c r="I136" s="51"/>
      <c r="J136" s="51"/>
      <c r="K136" s="51"/>
      <c r="L136" s="51"/>
      <c r="M136" s="51"/>
      <c r="N136" s="51"/>
      <c r="O136" s="52"/>
    </row>
    <row r="137" spans="1:15" ht="15.75">
      <c r="A137" s="51"/>
      <c r="B137" s="51"/>
      <c r="C137" s="51"/>
      <c r="D137" s="51"/>
      <c r="E137" s="51"/>
      <c r="F137" s="51"/>
      <c r="G137" s="51"/>
      <c r="H137" s="51"/>
      <c r="I137" s="51"/>
      <c r="J137" s="51"/>
      <c r="K137" s="51"/>
      <c r="L137" s="51"/>
      <c r="M137" s="51"/>
      <c r="N137" s="51"/>
      <c r="O137" s="52"/>
    </row>
    <row r="138" spans="1:15" ht="15.75">
      <c r="A138" s="51"/>
      <c r="B138" s="51"/>
      <c r="C138" s="51"/>
      <c r="D138" s="51"/>
      <c r="E138" s="51"/>
      <c r="F138" s="51"/>
      <c r="G138" s="51"/>
      <c r="H138" s="51"/>
      <c r="I138" s="51"/>
      <c r="J138" s="51"/>
      <c r="K138" s="51"/>
      <c r="L138" s="51"/>
      <c r="M138" s="51"/>
      <c r="N138" s="51"/>
      <c r="O138" s="52"/>
    </row>
    <row r="139" spans="1:15" ht="15.75">
      <c r="A139" s="51"/>
      <c r="B139" s="51"/>
      <c r="C139" s="51"/>
      <c r="D139" s="51"/>
      <c r="E139" s="51"/>
      <c r="F139" s="51"/>
      <c r="G139" s="51"/>
      <c r="H139" s="51"/>
      <c r="I139" s="51"/>
      <c r="J139" s="51"/>
      <c r="K139" s="51"/>
      <c r="L139" s="51"/>
      <c r="M139" s="51"/>
      <c r="N139" s="51"/>
      <c r="O139" s="52"/>
    </row>
    <row r="140" spans="1:15" ht="15.75">
      <c r="A140" s="51"/>
      <c r="B140" s="51"/>
      <c r="C140" s="51"/>
      <c r="D140" s="51"/>
      <c r="E140" s="51"/>
      <c r="F140" s="51"/>
      <c r="G140" s="51"/>
      <c r="H140" s="51"/>
      <c r="I140" s="51"/>
      <c r="J140" s="51"/>
      <c r="K140" s="51"/>
      <c r="L140" s="51"/>
      <c r="M140" s="51"/>
      <c r="N140" s="51"/>
      <c r="O140" s="52"/>
    </row>
    <row r="141" spans="1:15" ht="15.75">
      <c r="A141" s="51"/>
      <c r="B141" s="51"/>
      <c r="C141" s="51"/>
      <c r="D141" s="51"/>
      <c r="E141" s="51"/>
      <c r="F141" s="51"/>
      <c r="G141" s="51"/>
      <c r="H141" s="51"/>
      <c r="I141" s="51"/>
      <c r="J141" s="51"/>
      <c r="K141" s="51"/>
      <c r="L141" s="51"/>
      <c r="M141" s="51"/>
      <c r="N141" s="51"/>
      <c r="O141" s="52"/>
    </row>
    <row r="142" spans="1:15" ht="15.75">
      <c r="A142" s="51"/>
      <c r="B142" s="51"/>
      <c r="C142" s="51"/>
      <c r="D142" s="51"/>
      <c r="E142" s="51"/>
      <c r="F142" s="51"/>
      <c r="G142" s="51"/>
      <c r="H142" s="51"/>
      <c r="I142" s="51"/>
      <c r="J142" s="51"/>
      <c r="K142" s="51"/>
      <c r="L142" s="51"/>
      <c r="M142" s="51"/>
      <c r="N142" s="51"/>
      <c r="O142" s="52"/>
    </row>
    <row r="143" spans="1:15" ht="15.75">
      <c r="A143" s="51"/>
      <c r="B143" s="51"/>
      <c r="C143" s="51"/>
      <c r="D143" s="51"/>
      <c r="E143" s="51"/>
      <c r="F143" s="51"/>
      <c r="G143" s="51"/>
      <c r="H143" s="51"/>
      <c r="I143" s="51"/>
      <c r="J143" s="51"/>
      <c r="K143" s="51"/>
      <c r="L143" s="51"/>
      <c r="M143" s="51"/>
      <c r="N143" s="51"/>
      <c r="O143" s="52"/>
    </row>
    <row r="144" spans="1:15" ht="15.75">
      <c r="A144" s="51"/>
      <c r="B144" s="51"/>
      <c r="C144" s="51"/>
      <c r="D144" s="51"/>
      <c r="E144" s="51"/>
      <c r="F144" s="51"/>
      <c r="G144" s="51"/>
      <c r="H144" s="51"/>
      <c r="I144" s="51"/>
      <c r="J144" s="51"/>
      <c r="K144" s="51"/>
      <c r="L144" s="51"/>
      <c r="M144" s="51"/>
      <c r="N144" s="51"/>
      <c r="O144" s="52"/>
    </row>
    <row r="145" spans="1:15" ht="15.75">
      <c r="A145" s="51"/>
      <c r="B145" s="51"/>
      <c r="C145" s="51"/>
      <c r="D145" s="51"/>
      <c r="E145" s="51"/>
      <c r="F145" s="51"/>
      <c r="G145" s="51"/>
      <c r="H145" s="51"/>
      <c r="I145" s="51"/>
      <c r="J145" s="51"/>
      <c r="K145" s="51"/>
      <c r="L145" s="51"/>
      <c r="M145" s="51"/>
      <c r="N145" s="51"/>
      <c r="O145" s="52"/>
    </row>
    <row r="146" spans="1:15" ht="15.75">
      <c r="A146" s="51"/>
      <c r="B146" s="51"/>
      <c r="C146" s="51"/>
      <c r="D146" s="51"/>
      <c r="E146" s="51"/>
      <c r="F146" s="51"/>
      <c r="G146" s="51"/>
      <c r="H146" s="51"/>
      <c r="I146" s="51"/>
      <c r="J146" s="51"/>
      <c r="K146" s="51"/>
      <c r="L146" s="51"/>
      <c r="M146" s="51"/>
      <c r="N146" s="51"/>
      <c r="O146" s="52"/>
    </row>
    <row r="147" spans="1:15" ht="15.75">
      <c r="A147" s="51"/>
      <c r="B147" s="51"/>
      <c r="C147" s="51"/>
      <c r="D147" s="51"/>
      <c r="E147" s="51"/>
      <c r="F147" s="51"/>
      <c r="G147" s="51"/>
      <c r="H147" s="51"/>
      <c r="I147" s="51"/>
      <c r="J147" s="51"/>
      <c r="K147" s="51"/>
      <c r="L147" s="51"/>
      <c r="M147" s="51"/>
      <c r="N147" s="51"/>
      <c r="O147" s="52"/>
    </row>
    <row r="148" spans="1:15" ht="15.75">
      <c r="A148" s="51"/>
      <c r="B148" s="51"/>
      <c r="C148" s="51"/>
      <c r="D148" s="51"/>
      <c r="E148" s="51"/>
      <c r="F148" s="51"/>
      <c r="G148" s="51"/>
      <c r="H148" s="51"/>
      <c r="I148" s="51"/>
      <c r="J148" s="51"/>
      <c r="K148" s="51"/>
      <c r="L148" s="51"/>
      <c r="M148" s="51"/>
      <c r="N148" s="51"/>
      <c r="O148" s="52"/>
    </row>
    <row r="149" spans="1:15" ht="15.75">
      <c r="A149" s="51"/>
      <c r="B149" s="51"/>
      <c r="C149" s="51"/>
      <c r="D149" s="51"/>
      <c r="E149" s="51"/>
      <c r="F149" s="51"/>
      <c r="G149" s="51"/>
      <c r="H149" s="51"/>
      <c r="I149" s="51"/>
      <c r="J149" s="51"/>
      <c r="K149" s="51"/>
      <c r="L149" s="51"/>
      <c r="M149" s="51"/>
      <c r="N149" s="51"/>
      <c r="O149" s="52"/>
    </row>
    <row r="150" spans="1:15" ht="15.75">
      <c r="A150" s="51"/>
      <c r="B150" s="51"/>
      <c r="C150" s="51"/>
      <c r="D150" s="51"/>
      <c r="E150" s="51"/>
      <c r="F150" s="51"/>
      <c r="G150" s="51"/>
      <c r="H150" s="51"/>
      <c r="I150" s="51"/>
      <c r="J150" s="51"/>
      <c r="K150" s="51"/>
      <c r="L150" s="51"/>
      <c r="M150" s="51"/>
      <c r="N150" s="51"/>
      <c r="O150" s="52"/>
    </row>
    <row r="151" spans="1:15" ht="15.75">
      <c r="A151" s="51"/>
      <c r="B151" s="51"/>
      <c r="C151" s="51"/>
      <c r="D151" s="51"/>
      <c r="E151" s="51"/>
      <c r="F151" s="51"/>
      <c r="G151" s="51"/>
      <c r="H151" s="51"/>
      <c r="I151" s="51"/>
      <c r="J151" s="51"/>
      <c r="K151" s="51"/>
      <c r="L151" s="51"/>
      <c r="M151" s="51"/>
      <c r="N151" s="51"/>
      <c r="O151" s="52"/>
    </row>
    <row r="152" spans="1:15" ht="15.75">
      <c r="A152" s="51"/>
      <c r="B152" s="51"/>
      <c r="C152" s="51"/>
      <c r="D152" s="51"/>
      <c r="E152" s="51"/>
      <c r="F152" s="51"/>
      <c r="G152" s="51"/>
      <c r="H152" s="51"/>
      <c r="I152" s="51"/>
      <c r="J152" s="51"/>
      <c r="K152" s="51"/>
      <c r="L152" s="51"/>
      <c r="M152" s="51"/>
      <c r="N152" s="51"/>
      <c r="O152" s="52"/>
    </row>
    <row r="153" spans="1:15" ht="15.75">
      <c r="A153" s="51"/>
      <c r="B153" s="51"/>
      <c r="C153" s="51"/>
      <c r="D153" s="51"/>
      <c r="E153" s="51"/>
      <c r="F153" s="51"/>
      <c r="G153" s="51"/>
      <c r="H153" s="51"/>
      <c r="I153" s="51"/>
      <c r="J153" s="51"/>
      <c r="K153" s="51"/>
      <c r="L153" s="51"/>
      <c r="M153" s="51"/>
      <c r="N153" s="51"/>
      <c r="O153" s="52"/>
    </row>
    <row r="154" spans="1:15" ht="15.75">
      <c r="A154" s="51"/>
      <c r="B154" s="51"/>
      <c r="C154" s="51"/>
      <c r="D154" s="51"/>
      <c r="E154" s="51"/>
      <c r="F154" s="51"/>
      <c r="G154" s="51"/>
      <c r="H154" s="51"/>
      <c r="I154" s="51"/>
      <c r="J154" s="51"/>
      <c r="K154" s="51"/>
      <c r="L154" s="51"/>
      <c r="M154" s="51"/>
      <c r="N154" s="51"/>
      <c r="O154" s="52"/>
    </row>
    <row r="155" spans="1:15" ht="15.75">
      <c r="A155" s="51"/>
      <c r="B155" s="51"/>
      <c r="C155" s="51"/>
      <c r="D155" s="51"/>
      <c r="E155" s="51"/>
      <c r="F155" s="51"/>
      <c r="G155" s="51"/>
      <c r="H155" s="51"/>
      <c r="I155" s="51"/>
      <c r="J155" s="51"/>
      <c r="K155" s="51"/>
      <c r="L155" s="51"/>
      <c r="M155" s="51"/>
      <c r="N155" s="51"/>
      <c r="O155" s="52"/>
    </row>
    <row r="156" spans="1:15" ht="15.75">
      <c r="A156" s="51"/>
      <c r="B156" s="51"/>
      <c r="C156" s="51"/>
      <c r="D156" s="51"/>
      <c r="E156" s="51"/>
      <c r="F156" s="51"/>
      <c r="G156" s="51"/>
      <c r="H156" s="51"/>
      <c r="I156" s="51"/>
      <c r="J156" s="51"/>
      <c r="K156" s="51"/>
      <c r="L156" s="51"/>
      <c r="M156" s="51"/>
      <c r="N156" s="51"/>
      <c r="O156" s="52"/>
    </row>
    <row r="157" spans="1:15" ht="15.75">
      <c r="A157" s="51"/>
      <c r="B157" s="51"/>
      <c r="C157" s="51"/>
      <c r="D157" s="51"/>
      <c r="E157" s="51"/>
      <c r="F157" s="51"/>
      <c r="G157" s="51"/>
      <c r="H157" s="51"/>
      <c r="I157" s="51"/>
      <c r="J157" s="51"/>
      <c r="K157" s="51"/>
      <c r="L157" s="51"/>
      <c r="M157" s="51"/>
      <c r="N157" s="51"/>
      <c r="O157" s="52"/>
    </row>
    <row r="158" spans="1:15" ht="15.75">
      <c r="A158" s="51"/>
      <c r="B158" s="51"/>
      <c r="C158" s="51"/>
      <c r="D158" s="51"/>
      <c r="E158" s="51"/>
      <c r="F158" s="51"/>
      <c r="G158" s="51"/>
      <c r="H158" s="51"/>
      <c r="I158" s="51"/>
      <c r="J158" s="51"/>
      <c r="K158" s="51"/>
      <c r="L158" s="51"/>
      <c r="M158" s="51"/>
      <c r="N158" s="51"/>
      <c r="O158" s="52"/>
    </row>
    <row r="159" spans="1:15" ht="15.75">
      <c r="A159" s="51"/>
      <c r="B159" s="51"/>
      <c r="C159" s="51"/>
      <c r="D159" s="51"/>
      <c r="E159" s="51"/>
      <c r="F159" s="51"/>
      <c r="G159" s="51"/>
      <c r="H159" s="51"/>
      <c r="I159" s="51"/>
      <c r="J159" s="51"/>
      <c r="K159" s="51"/>
      <c r="L159" s="51"/>
      <c r="M159" s="51"/>
      <c r="N159" s="51"/>
      <c r="O159" s="52"/>
    </row>
    <row r="160" spans="1:15" ht="15.75">
      <c r="A160" s="51"/>
      <c r="B160" s="51"/>
      <c r="C160" s="51"/>
      <c r="D160" s="51"/>
      <c r="E160" s="51"/>
      <c r="F160" s="51"/>
      <c r="G160" s="51"/>
      <c r="H160" s="51"/>
      <c r="I160" s="51"/>
      <c r="J160" s="51"/>
      <c r="K160" s="51"/>
      <c r="L160" s="51"/>
      <c r="M160" s="51"/>
      <c r="N160" s="51"/>
      <c r="O160" s="52"/>
    </row>
    <row r="161" spans="1:15" ht="15.75">
      <c r="A161" s="51"/>
      <c r="B161" s="51"/>
      <c r="C161" s="51"/>
      <c r="D161" s="51"/>
      <c r="E161" s="51"/>
      <c r="F161" s="51"/>
      <c r="G161" s="51"/>
      <c r="H161" s="51"/>
      <c r="I161" s="51"/>
      <c r="J161" s="51"/>
      <c r="K161" s="51"/>
      <c r="L161" s="51"/>
      <c r="M161" s="51"/>
      <c r="N161" s="51"/>
      <c r="O161" s="52"/>
    </row>
    <row r="162" spans="1:15" ht="15.75">
      <c r="A162" s="51"/>
      <c r="B162" s="51"/>
      <c r="C162" s="51"/>
      <c r="D162" s="51"/>
      <c r="E162" s="51"/>
      <c r="F162" s="51"/>
      <c r="G162" s="51"/>
      <c r="H162" s="51"/>
      <c r="I162" s="51"/>
      <c r="J162" s="51"/>
      <c r="K162" s="51"/>
      <c r="L162" s="51"/>
      <c r="M162" s="51"/>
      <c r="N162" s="51"/>
      <c r="O162" s="52"/>
    </row>
    <row r="163" spans="1:15" ht="15.75">
      <c r="A163" s="51"/>
      <c r="B163" s="51"/>
      <c r="C163" s="51"/>
      <c r="D163" s="51"/>
      <c r="E163" s="51"/>
      <c r="F163" s="51"/>
      <c r="G163" s="51"/>
      <c r="H163" s="51"/>
      <c r="I163" s="51"/>
      <c r="J163" s="51"/>
      <c r="K163" s="51"/>
      <c r="L163" s="51"/>
      <c r="M163" s="51"/>
      <c r="N163" s="51"/>
      <c r="O163" s="52"/>
    </row>
    <row r="164" spans="1:15" ht="15.75">
      <c r="A164" s="51"/>
      <c r="B164" s="51"/>
      <c r="C164" s="51"/>
      <c r="D164" s="51"/>
      <c r="E164" s="51"/>
      <c r="F164" s="51"/>
      <c r="G164" s="51"/>
      <c r="H164" s="51"/>
      <c r="I164" s="51"/>
      <c r="J164" s="51"/>
      <c r="K164" s="51"/>
      <c r="L164" s="51"/>
      <c r="M164" s="51"/>
      <c r="N164" s="51"/>
      <c r="O164" s="52"/>
    </row>
    <row r="165" spans="1:15" ht="15.75">
      <c r="A165" s="51"/>
      <c r="B165" s="51"/>
      <c r="C165" s="51"/>
      <c r="D165" s="51"/>
      <c r="E165" s="51"/>
      <c r="F165" s="51"/>
      <c r="G165" s="51"/>
      <c r="H165" s="51"/>
      <c r="I165" s="51"/>
      <c r="J165" s="51"/>
      <c r="K165" s="51"/>
      <c r="L165" s="51"/>
      <c r="M165" s="51"/>
      <c r="N165" s="51"/>
      <c r="O165" s="52"/>
    </row>
    <row r="166" spans="1:15" ht="15.75">
      <c r="A166" s="51"/>
      <c r="B166" s="51"/>
      <c r="C166" s="51"/>
      <c r="D166" s="51"/>
      <c r="E166" s="51"/>
      <c r="F166" s="51"/>
      <c r="G166" s="51"/>
      <c r="H166" s="51"/>
      <c r="I166" s="51"/>
      <c r="J166" s="51"/>
      <c r="K166" s="51"/>
      <c r="L166" s="51"/>
      <c r="M166" s="51"/>
      <c r="N166" s="51"/>
      <c r="O166" s="52"/>
    </row>
    <row r="167" spans="1:15" ht="15.75">
      <c r="A167" s="51"/>
      <c r="B167" s="51"/>
      <c r="C167" s="51"/>
      <c r="D167" s="51"/>
      <c r="E167" s="51"/>
      <c r="F167" s="51"/>
      <c r="G167" s="51"/>
      <c r="H167" s="51"/>
      <c r="I167" s="51"/>
      <c r="J167" s="51"/>
      <c r="K167" s="51"/>
      <c r="L167" s="51"/>
      <c r="M167" s="51"/>
      <c r="N167" s="51"/>
      <c r="O167" s="52"/>
    </row>
    <row r="168" spans="1:15" ht="15.75">
      <c r="A168" s="51"/>
      <c r="B168" s="51"/>
      <c r="C168" s="51"/>
      <c r="D168" s="51"/>
      <c r="E168" s="51"/>
      <c r="F168" s="51"/>
      <c r="G168" s="51"/>
      <c r="H168" s="51"/>
      <c r="I168" s="51"/>
      <c r="J168" s="51"/>
      <c r="K168" s="51"/>
      <c r="L168" s="51"/>
      <c r="M168" s="51"/>
      <c r="N168" s="51"/>
      <c r="O168" s="52"/>
    </row>
    <row r="169" spans="1:15" ht="15.75">
      <c r="A169" s="51"/>
      <c r="B169" s="51"/>
      <c r="C169" s="51"/>
      <c r="D169" s="51"/>
      <c r="E169" s="51"/>
      <c r="F169" s="51"/>
      <c r="G169" s="51"/>
      <c r="H169" s="51"/>
      <c r="I169" s="51"/>
      <c r="J169" s="51"/>
      <c r="K169" s="51"/>
      <c r="L169" s="51"/>
      <c r="M169" s="51"/>
      <c r="N169" s="51"/>
      <c r="O169" s="52"/>
    </row>
    <row r="170" spans="1:15" ht="15.75">
      <c r="A170" s="51"/>
      <c r="B170" s="51"/>
      <c r="C170" s="51"/>
      <c r="D170" s="51"/>
      <c r="E170" s="51"/>
      <c r="F170" s="51"/>
      <c r="G170" s="51"/>
      <c r="H170" s="51"/>
      <c r="I170" s="51"/>
      <c r="J170" s="51"/>
      <c r="K170" s="51"/>
      <c r="L170" s="51"/>
      <c r="M170" s="51"/>
      <c r="N170" s="51"/>
      <c r="O170" s="52"/>
    </row>
    <row r="171" spans="1:15" ht="15.75">
      <c r="A171" s="51"/>
      <c r="B171" s="51"/>
      <c r="C171" s="51"/>
      <c r="D171" s="51"/>
      <c r="E171" s="51"/>
      <c r="F171" s="51"/>
      <c r="G171" s="51"/>
      <c r="H171" s="51"/>
      <c r="I171" s="51"/>
      <c r="J171" s="51"/>
      <c r="K171" s="51"/>
      <c r="L171" s="51"/>
      <c r="M171" s="51"/>
      <c r="N171" s="51"/>
      <c r="O171" s="52"/>
    </row>
    <row r="172" spans="1:15" ht="15.75">
      <c r="A172" s="51"/>
      <c r="B172" s="51"/>
      <c r="C172" s="51"/>
      <c r="D172" s="51"/>
      <c r="E172" s="51"/>
      <c r="F172" s="51"/>
      <c r="G172" s="51"/>
      <c r="H172" s="51"/>
      <c r="I172" s="51"/>
      <c r="J172" s="51"/>
      <c r="K172" s="51"/>
      <c r="L172" s="51"/>
      <c r="M172" s="51"/>
      <c r="N172" s="51"/>
      <c r="O172" s="52"/>
    </row>
    <row r="173" spans="1:15" ht="15.75">
      <c r="A173" s="51"/>
      <c r="B173" s="51"/>
      <c r="C173" s="51"/>
      <c r="D173" s="51"/>
      <c r="E173" s="51"/>
      <c r="F173" s="51"/>
      <c r="G173" s="51"/>
      <c r="H173" s="51"/>
      <c r="I173" s="51"/>
      <c r="J173" s="51"/>
      <c r="K173" s="51"/>
      <c r="L173" s="51"/>
      <c r="M173" s="51"/>
      <c r="N173" s="51"/>
      <c r="O173" s="52"/>
    </row>
    <row r="174" spans="1:15" ht="15.75">
      <c r="A174" s="51"/>
      <c r="B174" s="51"/>
      <c r="C174" s="51"/>
      <c r="D174" s="51"/>
      <c r="E174" s="51"/>
      <c r="F174" s="51"/>
      <c r="G174" s="51"/>
      <c r="H174" s="51"/>
      <c r="I174" s="51"/>
      <c r="J174" s="51"/>
      <c r="K174" s="51"/>
      <c r="L174" s="51"/>
      <c r="M174" s="51"/>
      <c r="N174" s="51"/>
      <c r="O174" s="52"/>
    </row>
    <row r="175" spans="1:15" ht="15.75">
      <c r="A175" s="51"/>
      <c r="B175" s="51"/>
      <c r="C175" s="51"/>
      <c r="D175" s="51"/>
      <c r="E175" s="51"/>
      <c r="F175" s="51"/>
      <c r="G175" s="51"/>
      <c r="H175" s="51"/>
      <c r="I175" s="51"/>
      <c r="J175" s="51"/>
      <c r="K175" s="51"/>
      <c r="L175" s="51"/>
      <c r="M175" s="51"/>
      <c r="N175" s="51"/>
      <c r="O175" s="52"/>
    </row>
    <row r="176" spans="1:15" ht="15.75">
      <c r="A176" s="51"/>
      <c r="B176" s="51"/>
      <c r="C176" s="51"/>
      <c r="D176" s="51"/>
      <c r="E176" s="51"/>
      <c r="F176" s="51"/>
      <c r="G176" s="51"/>
      <c r="H176" s="51"/>
      <c r="I176" s="51"/>
      <c r="J176" s="51"/>
      <c r="K176" s="51"/>
      <c r="L176" s="51"/>
      <c r="M176" s="51"/>
      <c r="N176" s="51"/>
      <c r="O176" s="52"/>
    </row>
    <row r="177" spans="1:15" ht="15.75">
      <c r="A177" s="51"/>
      <c r="B177" s="51"/>
      <c r="C177" s="51"/>
      <c r="D177" s="51"/>
      <c r="E177" s="51"/>
      <c r="F177" s="51"/>
      <c r="G177" s="51"/>
      <c r="H177" s="51"/>
      <c r="I177" s="51"/>
      <c r="J177" s="51"/>
      <c r="K177" s="51"/>
      <c r="L177" s="51"/>
      <c r="M177" s="51"/>
      <c r="N177" s="51"/>
      <c r="O177" s="52"/>
    </row>
    <row r="178" spans="1:15" ht="15.75">
      <c r="A178" s="51"/>
      <c r="B178" s="51"/>
      <c r="C178" s="51"/>
      <c r="D178" s="51"/>
      <c r="E178" s="51"/>
      <c r="F178" s="51"/>
      <c r="G178" s="51"/>
      <c r="H178" s="51"/>
      <c r="I178" s="51"/>
      <c r="J178" s="51"/>
      <c r="K178" s="51"/>
      <c r="L178" s="51"/>
      <c r="M178" s="51"/>
      <c r="N178" s="51"/>
      <c r="O178" s="52"/>
    </row>
    <row r="179" spans="1:15" ht="15.75">
      <c r="A179" s="51"/>
      <c r="B179" s="51"/>
      <c r="C179" s="51"/>
      <c r="D179" s="51"/>
      <c r="E179" s="51"/>
      <c r="F179" s="51"/>
      <c r="G179" s="51"/>
      <c r="H179" s="51"/>
      <c r="I179" s="51"/>
      <c r="J179" s="51"/>
      <c r="K179" s="51"/>
      <c r="L179" s="51"/>
      <c r="M179" s="51"/>
      <c r="N179" s="51"/>
      <c r="O179" s="52"/>
    </row>
    <row r="180" spans="1:15" ht="15.75">
      <c r="A180" s="51"/>
      <c r="B180" s="51"/>
      <c r="C180" s="51"/>
      <c r="D180" s="51"/>
      <c r="E180" s="51"/>
      <c r="F180" s="51"/>
      <c r="G180" s="51"/>
      <c r="H180" s="51"/>
      <c r="I180" s="51"/>
      <c r="J180" s="51"/>
      <c r="K180" s="51"/>
      <c r="L180" s="51"/>
      <c r="M180" s="51"/>
      <c r="N180" s="51"/>
      <c r="O180" s="52"/>
    </row>
    <row r="181" spans="1:15" ht="15.75">
      <c r="A181" s="51"/>
      <c r="B181" s="51"/>
      <c r="C181" s="51"/>
      <c r="D181" s="51"/>
      <c r="E181" s="51"/>
      <c r="F181" s="51"/>
      <c r="G181" s="51"/>
      <c r="H181" s="51"/>
      <c r="I181" s="51"/>
      <c r="J181" s="51"/>
      <c r="K181" s="51"/>
      <c r="L181" s="51"/>
      <c r="M181" s="51"/>
      <c r="N181" s="51"/>
      <c r="O181" s="52"/>
    </row>
    <row r="182" spans="1:15" ht="15.75">
      <c r="A182" s="51"/>
      <c r="B182" s="51"/>
      <c r="C182" s="51"/>
      <c r="D182" s="51"/>
      <c r="E182" s="51"/>
      <c r="F182" s="51"/>
      <c r="G182" s="51"/>
      <c r="H182" s="51"/>
      <c r="I182" s="51"/>
      <c r="J182" s="51"/>
      <c r="K182" s="51"/>
      <c r="L182" s="51"/>
      <c r="M182" s="51"/>
      <c r="N182" s="51"/>
      <c r="O182" s="52"/>
    </row>
    <row r="183" spans="1:15" ht="15.75">
      <c r="A183" s="51"/>
      <c r="B183" s="51"/>
      <c r="C183" s="51"/>
      <c r="D183" s="51"/>
      <c r="E183" s="51"/>
      <c r="F183" s="51"/>
      <c r="G183" s="51"/>
      <c r="H183" s="51"/>
      <c r="I183" s="51"/>
      <c r="J183" s="51"/>
      <c r="K183" s="51"/>
      <c r="L183" s="51"/>
      <c r="M183" s="51"/>
      <c r="N183" s="51"/>
      <c r="O183" s="52"/>
    </row>
    <row r="184" spans="1:15" ht="15.75">
      <c r="A184" s="51"/>
      <c r="B184" s="51"/>
      <c r="C184" s="51"/>
      <c r="D184" s="51"/>
      <c r="E184" s="51"/>
      <c r="F184" s="51"/>
      <c r="G184" s="51"/>
      <c r="H184" s="51"/>
      <c r="I184" s="51"/>
      <c r="J184" s="51"/>
      <c r="K184" s="51"/>
      <c r="L184" s="51"/>
      <c r="M184" s="51"/>
      <c r="N184" s="51"/>
      <c r="O184" s="52"/>
    </row>
    <row r="185" spans="1:15" ht="15.75">
      <c r="A185" s="51"/>
      <c r="B185" s="51"/>
      <c r="C185" s="51"/>
      <c r="D185" s="51"/>
      <c r="E185" s="51"/>
      <c r="F185" s="51"/>
      <c r="G185" s="51"/>
      <c r="H185" s="51"/>
      <c r="I185" s="51"/>
      <c r="J185" s="51"/>
      <c r="K185" s="51"/>
      <c r="L185" s="51"/>
      <c r="M185" s="51"/>
      <c r="N185" s="51"/>
      <c r="O185" s="52"/>
    </row>
    <row r="186" spans="1:15" ht="15.75">
      <c r="A186" s="51"/>
      <c r="B186" s="51"/>
      <c r="C186" s="51"/>
      <c r="D186" s="51"/>
      <c r="E186" s="51"/>
      <c r="F186" s="51"/>
      <c r="G186" s="51"/>
      <c r="H186" s="51"/>
      <c r="I186" s="51"/>
      <c r="J186" s="51"/>
      <c r="K186" s="51"/>
      <c r="L186" s="51"/>
      <c r="M186" s="51"/>
      <c r="N186" s="51"/>
      <c r="O186" s="52"/>
    </row>
    <row r="187" spans="1:15" ht="15.75">
      <c r="A187" s="51"/>
      <c r="B187" s="51"/>
      <c r="C187" s="51"/>
      <c r="D187" s="51"/>
      <c r="E187" s="51"/>
      <c r="F187" s="51"/>
      <c r="G187" s="51"/>
      <c r="H187" s="51"/>
      <c r="I187" s="51"/>
      <c r="J187" s="51"/>
      <c r="K187" s="51"/>
      <c r="L187" s="51"/>
      <c r="M187" s="51"/>
      <c r="N187" s="51"/>
      <c r="O187" s="52"/>
    </row>
    <row r="188" spans="1:15" ht="15.75">
      <c r="A188" s="51"/>
      <c r="B188" s="51"/>
      <c r="C188" s="51"/>
      <c r="D188" s="51"/>
      <c r="E188" s="51"/>
      <c r="F188" s="51"/>
      <c r="G188" s="51"/>
      <c r="H188" s="51"/>
      <c r="I188" s="51"/>
      <c r="J188" s="51"/>
      <c r="K188" s="51"/>
      <c r="L188" s="51"/>
      <c r="M188" s="51"/>
      <c r="N188" s="51"/>
      <c r="O188" s="52"/>
    </row>
    <row r="189" spans="1:15" ht="15.75">
      <c r="A189" s="51"/>
      <c r="B189" s="51"/>
      <c r="C189" s="51"/>
      <c r="D189" s="51"/>
      <c r="E189" s="51"/>
      <c r="F189" s="51"/>
      <c r="G189" s="51"/>
      <c r="H189" s="51"/>
      <c r="I189" s="51"/>
      <c r="J189" s="51"/>
      <c r="K189" s="51"/>
      <c r="L189" s="51"/>
      <c r="M189" s="51"/>
      <c r="N189" s="51"/>
      <c r="O189" s="52"/>
    </row>
    <row r="190" spans="1:15" ht="15.75">
      <c r="A190" s="51"/>
      <c r="B190" s="51"/>
      <c r="C190" s="51"/>
      <c r="D190" s="51"/>
      <c r="E190" s="51"/>
      <c r="F190" s="51"/>
      <c r="G190" s="51"/>
      <c r="H190" s="51"/>
      <c r="I190" s="51"/>
      <c r="J190" s="51"/>
      <c r="K190" s="51"/>
      <c r="L190" s="51"/>
      <c r="M190" s="51"/>
      <c r="N190" s="51"/>
      <c r="O190" s="52"/>
    </row>
    <row r="191" spans="1:15" ht="15.75">
      <c r="A191" s="51"/>
      <c r="B191" s="51"/>
      <c r="C191" s="51"/>
      <c r="D191" s="51"/>
      <c r="E191" s="51"/>
      <c r="F191" s="51"/>
      <c r="G191" s="51"/>
      <c r="H191" s="51"/>
      <c r="I191" s="51"/>
      <c r="J191" s="51"/>
      <c r="K191" s="51"/>
      <c r="L191" s="51"/>
      <c r="M191" s="51"/>
      <c r="N191" s="51"/>
      <c r="O191" s="52"/>
    </row>
    <row r="192" spans="1:15" ht="15.75">
      <c r="A192" s="51"/>
      <c r="B192" s="51"/>
      <c r="C192" s="51"/>
      <c r="D192" s="51"/>
      <c r="E192" s="51"/>
      <c r="F192" s="51"/>
      <c r="G192" s="51"/>
      <c r="H192" s="51"/>
      <c r="I192" s="51"/>
      <c r="J192" s="51"/>
      <c r="K192" s="51"/>
      <c r="L192" s="51"/>
      <c r="M192" s="51"/>
      <c r="N192" s="51"/>
      <c r="O192" s="52"/>
    </row>
    <row r="193" spans="1:15" ht="15.75">
      <c r="A193" s="51"/>
      <c r="B193" s="51"/>
      <c r="C193" s="51"/>
      <c r="D193" s="51"/>
      <c r="E193" s="51"/>
      <c r="F193" s="51"/>
      <c r="G193" s="51"/>
      <c r="H193" s="51"/>
      <c r="I193" s="51"/>
      <c r="J193" s="51"/>
      <c r="K193" s="51"/>
      <c r="L193" s="51"/>
      <c r="M193" s="51"/>
      <c r="N193" s="51"/>
      <c r="O193" s="52"/>
    </row>
    <row r="194" spans="1:15" ht="15.75">
      <c r="A194" s="51"/>
      <c r="B194" s="51"/>
      <c r="C194" s="51"/>
      <c r="D194" s="51"/>
      <c r="E194" s="51"/>
      <c r="F194" s="51"/>
      <c r="G194" s="51"/>
      <c r="H194" s="51"/>
      <c r="I194" s="51"/>
      <c r="J194" s="51"/>
      <c r="K194" s="51"/>
      <c r="L194" s="51"/>
      <c r="M194" s="51"/>
      <c r="N194" s="51"/>
      <c r="O194" s="52"/>
    </row>
    <row r="195" spans="1:15" ht="15.75">
      <c r="A195" s="51"/>
      <c r="B195" s="51"/>
      <c r="C195" s="51"/>
      <c r="D195" s="51"/>
      <c r="E195" s="51"/>
      <c r="F195" s="51"/>
      <c r="G195" s="51"/>
      <c r="H195" s="51"/>
      <c r="I195" s="51"/>
      <c r="J195" s="51"/>
      <c r="K195" s="51"/>
      <c r="L195" s="51"/>
      <c r="M195" s="51"/>
      <c r="N195" s="51"/>
      <c r="O195" s="52"/>
    </row>
    <row r="196" spans="1:15" ht="15.75">
      <c r="A196" s="51"/>
      <c r="B196" s="51"/>
      <c r="C196" s="51"/>
      <c r="D196" s="51"/>
      <c r="E196" s="51"/>
      <c r="F196" s="51"/>
      <c r="G196" s="51"/>
      <c r="H196" s="51"/>
      <c r="I196" s="51"/>
      <c r="J196" s="51"/>
      <c r="K196" s="51"/>
      <c r="L196" s="51"/>
      <c r="M196" s="51"/>
      <c r="N196" s="51"/>
      <c r="O196" s="52"/>
    </row>
    <row r="197" spans="1:15" ht="15.75">
      <c r="A197" s="51"/>
      <c r="B197" s="51"/>
      <c r="C197" s="51"/>
      <c r="D197" s="51"/>
      <c r="E197" s="51"/>
      <c r="F197" s="51"/>
      <c r="G197" s="51"/>
      <c r="H197" s="51"/>
      <c r="I197" s="51"/>
      <c r="J197" s="51"/>
      <c r="K197" s="51"/>
      <c r="L197" s="51"/>
      <c r="M197" s="51"/>
      <c r="N197" s="51"/>
      <c r="O197" s="52"/>
    </row>
    <row r="198" spans="1:15" ht="15.75">
      <c r="A198" s="51"/>
      <c r="B198" s="51"/>
      <c r="C198" s="51"/>
      <c r="D198" s="51"/>
      <c r="E198" s="51"/>
      <c r="F198" s="51"/>
      <c r="G198" s="51"/>
      <c r="H198" s="51"/>
      <c r="I198" s="51"/>
      <c r="J198" s="51"/>
      <c r="K198" s="51"/>
      <c r="L198" s="51"/>
      <c r="M198" s="51"/>
      <c r="N198" s="51"/>
      <c r="O198" s="52"/>
    </row>
    <row r="199" spans="1:15" ht="15.75">
      <c r="A199" s="51"/>
      <c r="B199" s="51"/>
      <c r="C199" s="51"/>
      <c r="D199" s="51"/>
      <c r="E199" s="51"/>
      <c r="F199" s="51"/>
      <c r="G199" s="51"/>
      <c r="H199" s="51"/>
      <c r="I199" s="51"/>
      <c r="J199" s="51"/>
      <c r="K199" s="51"/>
      <c r="L199" s="51"/>
      <c r="M199" s="51"/>
      <c r="N199" s="51"/>
      <c r="O199" s="52"/>
    </row>
    <row r="200" spans="1:15" ht="15.75">
      <c r="A200" s="51"/>
      <c r="B200" s="51"/>
      <c r="C200" s="51"/>
      <c r="D200" s="51"/>
      <c r="E200" s="51"/>
      <c r="F200" s="51"/>
      <c r="G200" s="51"/>
      <c r="H200" s="51"/>
      <c r="I200" s="51"/>
      <c r="J200" s="51"/>
      <c r="K200" s="51"/>
      <c r="L200" s="51"/>
      <c r="M200" s="51"/>
      <c r="N200" s="51"/>
      <c r="O200" s="52"/>
    </row>
    <row r="201" spans="1:15" ht="15.75">
      <c r="A201" s="51"/>
      <c r="B201" s="51"/>
      <c r="C201" s="51"/>
      <c r="D201" s="51"/>
      <c r="E201" s="51"/>
      <c r="F201" s="51"/>
      <c r="G201" s="51"/>
      <c r="H201" s="51"/>
      <c r="I201" s="51"/>
      <c r="J201" s="51"/>
      <c r="K201" s="51"/>
      <c r="L201" s="51"/>
      <c r="M201" s="51"/>
      <c r="N201" s="51"/>
      <c r="O201" s="52"/>
    </row>
    <row r="202" spans="1:15" ht="15.75">
      <c r="A202" s="51"/>
      <c r="B202" s="51"/>
      <c r="C202" s="51"/>
      <c r="D202" s="51"/>
      <c r="E202" s="51"/>
      <c r="F202" s="51"/>
      <c r="G202" s="51"/>
      <c r="H202" s="51"/>
      <c r="I202" s="51"/>
      <c r="J202" s="51"/>
      <c r="K202" s="51"/>
      <c r="L202" s="51"/>
      <c r="M202" s="51"/>
      <c r="N202" s="51"/>
      <c r="O202" s="52"/>
    </row>
    <row r="203" spans="1:15" ht="15.75">
      <c r="A203" s="51"/>
      <c r="B203" s="51"/>
      <c r="C203" s="51"/>
      <c r="D203" s="51"/>
      <c r="E203" s="51"/>
      <c r="F203" s="51"/>
      <c r="G203" s="51"/>
      <c r="H203" s="51"/>
      <c r="I203" s="51"/>
      <c r="J203" s="51"/>
      <c r="K203" s="51"/>
      <c r="L203" s="51"/>
      <c r="M203" s="51"/>
      <c r="N203" s="51"/>
      <c r="O203" s="52"/>
    </row>
    <row r="204" spans="1:15" ht="15.75">
      <c r="A204" s="51"/>
      <c r="B204" s="51"/>
      <c r="C204" s="51"/>
      <c r="D204" s="51"/>
      <c r="E204" s="51"/>
      <c r="F204" s="51"/>
      <c r="G204" s="51"/>
      <c r="H204" s="51"/>
      <c r="I204" s="51"/>
      <c r="J204" s="51"/>
      <c r="K204" s="51"/>
      <c r="L204" s="51"/>
      <c r="M204" s="51"/>
      <c r="N204" s="51"/>
      <c r="O204" s="52"/>
    </row>
    <row r="205" spans="1:15" ht="15.75">
      <c r="A205" s="51"/>
      <c r="B205" s="51"/>
      <c r="C205" s="51"/>
      <c r="D205" s="51"/>
      <c r="E205" s="51"/>
      <c r="F205" s="51"/>
      <c r="G205" s="51"/>
      <c r="H205" s="51"/>
      <c r="I205" s="51"/>
      <c r="J205" s="51"/>
      <c r="K205" s="51"/>
      <c r="L205" s="51"/>
      <c r="M205" s="51"/>
      <c r="N205" s="51"/>
      <c r="O205" s="52"/>
    </row>
    <row r="206" spans="1:15" ht="15.75">
      <c r="A206" s="51"/>
      <c r="B206" s="51"/>
      <c r="C206" s="51"/>
      <c r="D206" s="51"/>
      <c r="E206" s="51"/>
      <c r="F206" s="51"/>
      <c r="G206" s="51"/>
      <c r="H206" s="51"/>
      <c r="I206" s="51"/>
      <c r="J206" s="51"/>
      <c r="K206" s="51"/>
      <c r="L206" s="51"/>
      <c r="M206" s="51"/>
      <c r="N206" s="51"/>
      <c r="O206" s="52"/>
    </row>
    <row r="207" spans="1:15" ht="15.75">
      <c r="A207" s="51"/>
      <c r="B207" s="51"/>
      <c r="C207" s="51"/>
      <c r="D207" s="51"/>
      <c r="E207" s="51"/>
      <c r="F207" s="51"/>
      <c r="G207" s="51"/>
      <c r="H207" s="51"/>
      <c r="I207" s="51"/>
      <c r="J207" s="51"/>
      <c r="K207" s="51"/>
      <c r="L207" s="51"/>
      <c r="M207" s="51"/>
      <c r="N207" s="51"/>
      <c r="O207" s="52"/>
    </row>
    <row r="208" spans="1:15" ht="15.75">
      <c r="A208" s="51"/>
      <c r="B208" s="51"/>
      <c r="C208" s="51"/>
      <c r="D208" s="51"/>
      <c r="E208" s="51"/>
      <c r="F208" s="51"/>
      <c r="G208" s="51"/>
      <c r="H208" s="51"/>
      <c r="I208" s="51"/>
      <c r="J208" s="51"/>
      <c r="K208" s="51"/>
      <c r="L208" s="51"/>
      <c r="M208" s="51"/>
      <c r="N208" s="51"/>
      <c r="O208" s="52"/>
    </row>
    <row r="209" spans="1:15" ht="15.75">
      <c r="A209" s="51"/>
      <c r="B209" s="51"/>
      <c r="C209" s="51"/>
      <c r="D209" s="51"/>
      <c r="E209" s="51"/>
      <c r="F209" s="51"/>
      <c r="G209" s="51"/>
      <c r="H209" s="51"/>
      <c r="I209" s="51"/>
      <c r="J209" s="51"/>
      <c r="K209" s="51"/>
      <c r="L209" s="51"/>
      <c r="M209" s="51"/>
      <c r="N209" s="51"/>
      <c r="O209" s="52"/>
    </row>
    <row r="210" spans="1:15" ht="15.75">
      <c r="A210" s="51"/>
      <c r="B210" s="51"/>
      <c r="C210" s="51"/>
      <c r="D210" s="51"/>
      <c r="E210" s="51"/>
      <c r="F210" s="51"/>
      <c r="G210" s="51"/>
      <c r="H210" s="51"/>
      <c r="I210" s="51"/>
      <c r="J210" s="51"/>
      <c r="K210" s="51"/>
      <c r="L210" s="51"/>
      <c r="M210" s="51"/>
      <c r="N210" s="51"/>
      <c r="O210" s="52"/>
    </row>
    <row r="211" spans="1:15" ht="15.75">
      <c r="A211" s="51"/>
      <c r="B211" s="51"/>
      <c r="C211" s="51"/>
      <c r="D211" s="51"/>
      <c r="E211" s="51"/>
      <c r="F211" s="51"/>
      <c r="G211" s="51"/>
      <c r="H211" s="51"/>
      <c r="I211" s="51"/>
      <c r="J211" s="51"/>
      <c r="K211" s="51"/>
      <c r="L211" s="51"/>
      <c r="M211" s="51"/>
      <c r="N211" s="51"/>
      <c r="O211" s="52"/>
    </row>
    <row r="212" spans="1:15" ht="15.75">
      <c r="A212" s="51"/>
      <c r="B212" s="51"/>
      <c r="C212" s="51"/>
      <c r="D212" s="51"/>
      <c r="E212" s="51"/>
      <c r="F212" s="51"/>
      <c r="G212" s="51"/>
      <c r="H212" s="51"/>
      <c r="I212" s="51"/>
      <c r="J212" s="51"/>
      <c r="K212" s="51"/>
      <c r="L212" s="51"/>
      <c r="M212" s="51"/>
      <c r="N212" s="51"/>
      <c r="O212" s="52"/>
    </row>
    <row r="213" spans="1:15" ht="15.75">
      <c r="A213" s="51"/>
      <c r="B213" s="51"/>
      <c r="C213" s="51"/>
      <c r="D213" s="51"/>
      <c r="E213" s="51"/>
      <c r="F213" s="51"/>
      <c r="G213" s="51"/>
      <c r="H213" s="51"/>
      <c r="I213" s="51"/>
      <c r="J213" s="51"/>
      <c r="K213" s="51"/>
      <c r="L213" s="51"/>
      <c r="M213" s="51"/>
      <c r="N213" s="51"/>
      <c r="O213" s="52"/>
    </row>
    <row r="214" spans="1:15" ht="15.75">
      <c r="A214" s="51"/>
      <c r="B214" s="51"/>
      <c r="C214" s="51"/>
      <c r="D214" s="51"/>
      <c r="E214" s="51"/>
      <c r="F214" s="51"/>
      <c r="G214" s="51"/>
      <c r="H214" s="51"/>
      <c r="I214" s="51"/>
      <c r="J214" s="51"/>
      <c r="K214" s="51"/>
      <c r="L214" s="51"/>
      <c r="M214" s="51"/>
      <c r="N214" s="51"/>
      <c r="O214" s="52"/>
    </row>
    <row r="215" spans="1:15" ht="15.75">
      <c r="A215" s="51"/>
      <c r="B215" s="51"/>
      <c r="C215" s="51"/>
      <c r="D215" s="51"/>
      <c r="E215" s="51"/>
      <c r="F215" s="51"/>
      <c r="G215" s="51"/>
      <c r="H215" s="51"/>
      <c r="I215" s="51"/>
      <c r="J215" s="51"/>
      <c r="K215" s="51"/>
      <c r="L215" s="51"/>
      <c r="M215" s="51"/>
      <c r="N215" s="51"/>
      <c r="O215" s="52"/>
    </row>
    <row r="216" spans="1:15" ht="15.75">
      <c r="A216" s="51"/>
      <c r="B216" s="51"/>
      <c r="C216" s="51"/>
      <c r="D216" s="51"/>
      <c r="E216" s="51"/>
      <c r="F216" s="51"/>
      <c r="G216" s="51"/>
      <c r="H216" s="51"/>
      <c r="I216" s="51"/>
      <c r="J216" s="51"/>
      <c r="K216" s="51"/>
      <c r="L216" s="51"/>
      <c r="M216" s="51"/>
      <c r="N216" s="51"/>
      <c r="O216" s="52"/>
    </row>
    <row r="217" spans="1:15" ht="15.75">
      <c r="A217" s="51"/>
      <c r="B217" s="51"/>
      <c r="C217" s="51"/>
      <c r="D217" s="51"/>
      <c r="E217" s="51"/>
      <c r="F217" s="51"/>
      <c r="G217" s="51"/>
      <c r="H217" s="51"/>
      <c r="I217" s="51"/>
      <c r="J217" s="51"/>
      <c r="K217" s="51"/>
      <c r="L217" s="51"/>
      <c r="M217" s="51"/>
      <c r="N217" s="51"/>
      <c r="O217" s="52"/>
    </row>
    <row r="218" spans="1:15" ht="15.75">
      <c r="A218" s="51"/>
      <c r="B218" s="51"/>
      <c r="C218" s="51"/>
      <c r="D218" s="51"/>
      <c r="E218" s="51"/>
      <c r="F218" s="51"/>
      <c r="G218" s="51"/>
      <c r="H218" s="51"/>
      <c r="I218" s="51"/>
      <c r="J218" s="51"/>
      <c r="K218" s="51"/>
      <c r="L218" s="51"/>
      <c r="M218" s="51"/>
      <c r="N218" s="51"/>
      <c r="O218" s="52"/>
    </row>
    <row r="219" spans="1:15" ht="15.75">
      <c r="A219" s="51"/>
      <c r="B219" s="51"/>
      <c r="C219" s="51"/>
      <c r="D219" s="51"/>
      <c r="E219" s="51"/>
      <c r="F219" s="51"/>
      <c r="G219" s="51"/>
      <c r="H219" s="51"/>
      <c r="I219" s="51"/>
      <c r="J219" s="51"/>
      <c r="K219" s="51"/>
      <c r="L219" s="51"/>
      <c r="M219" s="51"/>
      <c r="N219" s="51"/>
      <c r="O219" s="52"/>
    </row>
    <row r="220" spans="1:15" ht="15.75">
      <c r="A220" s="51"/>
      <c r="B220" s="51"/>
      <c r="C220" s="51"/>
      <c r="D220" s="51"/>
      <c r="E220" s="51"/>
      <c r="F220" s="51"/>
      <c r="G220" s="51"/>
      <c r="H220" s="51"/>
      <c r="I220" s="51"/>
      <c r="J220" s="51"/>
      <c r="K220" s="51"/>
      <c r="L220" s="51"/>
      <c r="M220" s="51"/>
      <c r="N220" s="51"/>
      <c r="O220" s="52"/>
    </row>
    <row r="221" spans="1:15" ht="15.75">
      <c r="A221" s="51"/>
      <c r="B221" s="51"/>
      <c r="C221" s="51"/>
      <c r="D221" s="51"/>
      <c r="E221" s="51"/>
      <c r="F221" s="51"/>
      <c r="G221" s="51"/>
      <c r="H221" s="51"/>
      <c r="I221" s="51"/>
      <c r="J221" s="51"/>
      <c r="K221" s="51"/>
      <c r="L221" s="51"/>
      <c r="M221" s="51"/>
      <c r="N221" s="51"/>
      <c r="O221" s="52"/>
    </row>
    <row r="222" spans="1:15" ht="15.75">
      <c r="A222" s="51"/>
      <c r="B222" s="51"/>
      <c r="C222" s="51"/>
      <c r="D222" s="51"/>
      <c r="E222" s="51"/>
      <c r="F222" s="51"/>
      <c r="G222" s="51"/>
      <c r="H222" s="51"/>
      <c r="I222" s="51"/>
      <c r="J222" s="51"/>
      <c r="K222" s="51"/>
      <c r="L222" s="51"/>
      <c r="M222" s="51"/>
      <c r="N222" s="51"/>
      <c r="O222" s="52"/>
    </row>
    <row r="223" spans="1:15" ht="15.75">
      <c r="A223" s="51"/>
      <c r="B223" s="51"/>
      <c r="C223" s="51"/>
      <c r="D223" s="51"/>
      <c r="E223" s="51"/>
      <c r="F223" s="51"/>
      <c r="G223" s="51"/>
      <c r="H223" s="51"/>
      <c r="I223" s="51"/>
      <c r="J223" s="51"/>
      <c r="K223" s="51"/>
      <c r="L223" s="51"/>
      <c r="M223" s="51"/>
      <c r="N223" s="51"/>
      <c r="O223" s="52"/>
    </row>
    <row r="224" spans="1:15" ht="15.75">
      <c r="A224" s="51"/>
      <c r="B224" s="51"/>
      <c r="C224" s="51"/>
      <c r="D224" s="51"/>
      <c r="E224" s="51"/>
      <c r="F224" s="51"/>
      <c r="G224" s="51"/>
      <c r="H224" s="51"/>
      <c r="I224" s="51"/>
      <c r="J224" s="51"/>
      <c r="K224" s="51"/>
      <c r="L224" s="51"/>
      <c r="M224" s="51"/>
      <c r="N224" s="51"/>
      <c r="O224" s="52"/>
    </row>
    <row r="225" spans="1:15" ht="15.75">
      <c r="A225" s="51"/>
      <c r="B225" s="51"/>
      <c r="C225" s="51"/>
      <c r="D225" s="51"/>
      <c r="E225" s="51"/>
      <c r="F225" s="51"/>
      <c r="G225" s="51"/>
      <c r="H225" s="51"/>
      <c r="I225" s="51"/>
      <c r="J225" s="51"/>
      <c r="K225" s="51"/>
      <c r="L225" s="51"/>
      <c r="M225" s="51"/>
      <c r="N225" s="51"/>
      <c r="O225" s="52"/>
    </row>
    <row r="226" spans="1:15" ht="15.75">
      <c r="A226" s="51"/>
      <c r="B226" s="51"/>
      <c r="C226" s="51"/>
      <c r="D226" s="51"/>
      <c r="E226" s="51"/>
      <c r="F226" s="51"/>
      <c r="G226" s="51"/>
      <c r="H226" s="51"/>
      <c r="I226" s="51"/>
      <c r="J226" s="51"/>
      <c r="K226" s="51"/>
      <c r="L226" s="51"/>
      <c r="M226" s="51"/>
      <c r="N226" s="51"/>
      <c r="O226" s="52"/>
    </row>
    <row r="227" spans="1:15" ht="15.75">
      <c r="A227" s="51"/>
      <c r="B227" s="51"/>
      <c r="C227" s="51"/>
      <c r="D227" s="51"/>
      <c r="E227" s="51"/>
      <c r="F227" s="51"/>
      <c r="G227" s="51"/>
      <c r="H227" s="51"/>
      <c r="I227" s="51"/>
      <c r="J227" s="51"/>
      <c r="K227" s="51"/>
      <c r="L227" s="51"/>
      <c r="M227" s="51"/>
      <c r="N227" s="51"/>
      <c r="O227" s="52"/>
    </row>
    <row r="228" spans="1:15" ht="15.75">
      <c r="A228" s="51"/>
      <c r="B228" s="51"/>
      <c r="C228" s="51"/>
      <c r="D228" s="51"/>
      <c r="E228" s="51"/>
      <c r="F228" s="51"/>
      <c r="G228" s="51"/>
      <c r="H228" s="51"/>
      <c r="I228" s="51"/>
      <c r="J228" s="51"/>
      <c r="K228" s="51"/>
      <c r="L228" s="51"/>
      <c r="M228" s="51"/>
      <c r="N228" s="51"/>
      <c r="O228" s="52"/>
    </row>
    <row r="229" spans="1:15" ht="15.75">
      <c r="A229" s="51"/>
      <c r="B229" s="51"/>
      <c r="C229" s="51"/>
      <c r="D229" s="51"/>
      <c r="E229" s="51"/>
      <c r="F229" s="51"/>
      <c r="G229" s="51"/>
      <c r="H229" s="51"/>
      <c r="I229" s="51"/>
      <c r="J229" s="51"/>
      <c r="K229" s="51"/>
      <c r="L229" s="51"/>
      <c r="M229" s="51"/>
      <c r="N229" s="51"/>
      <c r="O229" s="52"/>
    </row>
    <row r="230" spans="1:15" ht="15.75">
      <c r="A230" s="51"/>
      <c r="B230" s="51"/>
      <c r="C230" s="51"/>
      <c r="D230" s="51"/>
      <c r="E230" s="51"/>
      <c r="F230" s="51"/>
      <c r="G230" s="51"/>
      <c r="H230" s="51"/>
      <c r="I230" s="51"/>
      <c r="J230" s="51"/>
      <c r="K230" s="51"/>
      <c r="L230" s="51"/>
      <c r="M230" s="51"/>
      <c r="N230" s="51"/>
      <c r="O230" s="52"/>
    </row>
    <row r="231" spans="1:15" ht="15.75">
      <c r="A231" s="51"/>
      <c r="B231" s="51"/>
      <c r="C231" s="51"/>
      <c r="D231" s="51"/>
      <c r="E231" s="51"/>
      <c r="F231" s="51"/>
      <c r="G231" s="51"/>
      <c r="H231" s="51"/>
      <c r="I231" s="51"/>
      <c r="J231" s="51"/>
      <c r="K231" s="51"/>
      <c r="L231" s="51"/>
      <c r="M231" s="51"/>
      <c r="N231" s="51"/>
      <c r="O231" s="52"/>
    </row>
    <row r="232" spans="1:15" ht="15.75">
      <c r="A232" s="51"/>
      <c r="B232" s="51"/>
      <c r="C232" s="51"/>
      <c r="D232" s="51"/>
      <c r="E232" s="51"/>
      <c r="F232" s="51"/>
      <c r="G232" s="51"/>
      <c r="H232" s="51"/>
      <c r="I232" s="51"/>
      <c r="J232" s="51"/>
      <c r="K232" s="51"/>
      <c r="L232" s="51"/>
      <c r="M232" s="51"/>
      <c r="N232" s="51"/>
      <c r="O232" s="52"/>
    </row>
    <row r="233" spans="1:15" ht="15.75">
      <c r="A233" s="51"/>
      <c r="B233" s="51"/>
      <c r="C233" s="51"/>
      <c r="D233" s="51"/>
      <c r="E233" s="51"/>
      <c r="F233" s="51"/>
      <c r="G233" s="51"/>
      <c r="H233" s="51"/>
      <c r="I233" s="51"/>
      <c r="J233" s="51"/>
      <c r="K233" s="51"/>
      <c r="L233" s="51"/>
      <c r="M233" s="51"/>
      <c r="N233" s="51"/>
      <c r="O233" s="52"/>
    </row>
    <row r="234" spans="1:15" ht="15.75">
      <c r="A234" s="51"/>
      <c r="B234" s="51"/>
      <c r="C234" s="51"/>
      <c r="D234" s="51"/>
      <c r="E234" s="51"/>
      <c r="F234" s="51"/>
      <c r="G234" s="51"/>
      <c r="H234" s="51"/>
      <c r="I234" s="51"/>
      <c r="J234" s="51"/>
      <c r="K234" s="51"/>
      <c r="L234" s="51"/>
      <c r="M234" s="51"/>
      <c r="N234" s="51"/>
      <c r="O234" s="52"/>
    </row>
    <row r="235" spans="1:15" ht="15.75">
      <c r="A235" s="51"/>
      <c r="B235" s="51"/>
      <c r="C235" s="51"/>
      <c r="D235" s="51"/>
      <c r="E235" s="51"/>
      <c r="F235" s="51"/>
      <c r="G235" s="51"/>
      <c r="H235" s="51"/>
      <c r="I235" s="51"/>
      <c r="J235" s="51"/>
      <c r="K235" s="51"/>
      <c r="L235" s="51"/>
      <c r="M235" s="51"/>
      <c r="N235" s="51"/>
      <c r="O235" s="52"/>
    </row>
    <row r="236" spans="1:15" ht="15.75">
      <c r="A236" s="51"/>
      <c r="B236" s="51"/>
      <c r="C236" s="51"/>
      <c r="D236" s="51"/>
      <c r="E236" s="51"/>
      <c r="F236" s="51"/>
      <c r="G236" s="51"/>
      <c r="H236" s="51"/>
      <c r="I236" s="51"/>
      <c r="J236" s="51"/>
      <c r="K236" s="51"/>
      <c r="L236" s="51"/>
      <c r="M236" s="51"/>
      <c r="N236" s="51"/>
      <c r="O236" s="52"/>
    </row>
    <row r="237" spans="1:15" ht="15.75">
      <c r="A237" s="51"/>
      <c r="B237" s="51"/>
      <c r="C237" s="51"/>
      <c r="D237" s="51"/>
      <c r="E237" s="51"/>
      <c r="F237" s="51"/>
      <c r="G237" s="51"/>
      <c r="H237" s="51"/>
      <c r="I237" s="51"/>
      <c r="J237" s="51"/>
      <c r="K237" s="51"/>
      <c r="L237" s="51"/>
      <c r="M237" s="51"/>
      <c r="N237" s="51"/>
      <c r="O237" s="52"/>
    </row>
    <row r="238" spans="1:15" ht="15.75">
      <c r="A238" s="51"/>
      <c r="B238" s="51"/>
      <c r="C238" s="51"/>
      <c r="D238" s="51"/>
      <c r="E238" s="51"/>
      <c r="F238" s="51"/>
      <c r="G238" s="51"/>
      <c r="H238" s="51"/>
      <c r="I238" s="51"/>
      <c r="J238" s="51"/>
      <c r="K238" s="51"/>
      <c r="L238" s="51"/>
      <c r="M238" s="51"/>
      <c r="N238" s="51"/>
      <c r="O238" s="52"/>
    </row>
    <row r="239" spans="1:15" ht="15.75">
      <c r="A239" s="51"/>
      <c r="B239" s="51"/>
      <c r="C239" s="51"/>
      <c r="D239" s="51"/>
      <c r="E239" s="51"/>
      <c r="F239" s="51"/>
      <c r="G239" s="51"/>
      <c r="H239" s="51"/>
      <c r="I239" s="51"/>
      <c r="J239" s="51"/>
      <c r="K239" s="51"/>
      <c r="L239" s="51"/>
      <c r="M239" s="51"/>
      <c r="N239" s="51"/>
      <c r="O239" s="52"/>
    </row>
    <row r="240" spans="1:15" ht="15.75">
      <c r="A240" s="51"/>
      <c r="B240" s="51"/>
      <c r="C240" s="51"/>
      <c r="D240" s="51"/>
      <c r="E240" s="51"/>
      <c r="F240" s="51"/>
      <c r="G240" s="51"/>
      <c r="H240" s="51"/>
      <c r="I240" s="51"/>
      <c r="J240" s="51"/>
      <c r="K240" s="51"/>
      <c r="L240" s="51"/>
      <c r="M240" s="51"/>
      <c r="N240" s="51"/>
      <c r="O240" s="52"/>
    </row>
    <row r="241" spans="1:15" ht="15.75">
      <c r="A241" s="51"/>
      <c r="B241" s="51"/>
      <c r="C241" s="51"/>
      <c r="D241" s="51"/>
      <c r="E241" s="51"/>
      <c r="F241" s="51"/>
      <c r="G241" s="51"/>
      <c r="H241" s="51"/>
      <c r="I241" s="51"/>
      <c r="J241" s="51"/>
      <c r="K241" s="51"/>
      <c r="L241" s="51"/>
      <c r="M241" s="51"/>
      <c r="N241" s="51"/>
      <c r="O241" s="52"/>
    </row>
    <row r="242" spans="1:15" ht="15.75">
      <c r="A242" s="51"/>
      <c r="B242" s="51"/>
      <c r="C242" s="51"/>
      <c r="D242" s="51"/>
      <c r="E242" s="51"/>
      <c r="F242" s="51"/>
      <c r="G242" s="51"/>
      <c r="H242" s="51"/>
      <c r="I242" s="51"/>
      <c r="J242" s="51"/>
      <c r="K242" s="51"/>
      <c r="L242" s="51"/>
      <c r="M242" s="51"/>
      <c r="N242" s="51"/>
      <c r="O242" s="52"/>
    </row>
    <row r="243" spans="1:15" ht="15.75">
      <c r="A243" s="51"/>
      <c r="B243" s="51"/>
      <c r="C243" s="51"/>
      <c r="D243" s="51"/>
      <c r="E243" s="51"/>
      <c r="F243" s="51"/>
      <c r="G243" s="51"/>
      <c r="H243" s="51"/>
      <c r="I243" s="51"/>
      <c r="J243" s="51"/>
      <c r="K243" s="51"/>
      <c r="L243" s="51"/>
      <c r="M243" s="51"/>
      <c r="N243" s="51"/>
      <c r="O243" s="52"/>
    </row>
    <row r="244" spans="1:15" ht="15.75">
      <c r="A244" s="51"/>
      <c r="B244" s="51"/>
      <c r="C244" s="51"/>
      <c r="D244" s="51"/>
      <c r="E244" s="51"/>
      <c r="F244" s="51"/>
      <c r="G244" s="51"/>
      <c r="H244" s="51"/>
      <c r="I244" s="51"/>
      <c r="J244" s="51"/>
      <c r="K244" s="51"/>
      <c r="L244" s="51"/>
      <c r="M244" s="51"/>
      <c r="N244" s="51"/>
      <c r="O244" s="52"/>
    </row>
    <row r="245" spans="1:15" ht="15.75">
      <c r="A245" s="51"/>
      <c r="B245" s="51"/>
      <c r="C245" s="51"/>
      <c r="D245" s="51"/>
      <c r="E245" s="51"/>
      <c r="F245" s="51"/>
      <c r="G245" s="51"/>
      <c r="H245" s="51"/>
      <c r="I245" s="51"/>
      <c r="J245" s="51"/>
      <c r="K245" s="51"/>
      <c r="L245" s="51"/>
      <c r="M245" s="51"/>
      <c r="N245" s="51"/>
      <c r="O245" s="52"/>
    </row>
    <row r="246" spans="1:15" ht="15.75">
      <c r="A246" s="51"/>
      <c r="B246" s="51"/>
      <c r="C246" s="51"/>
      <c r="D246" s="51"/>
      <c r="E246" s="51"/>
      <c r="F246" s="51"/>
      <c r="G246" s="51"/>
      <c r="H246" s="51"/>
      <c r="I246" s="51"/>
      <c r="J246" s="51"/>
      <c r="K246" s="51"/>
      <c r="L246" s="51"/>
      <c r="M246" s="51"/>
      <c r="N246" s="51"/>
      <c r="O246" s="52"/>
    </row>
    <row r="247" spans="1:15" ht="15.75">
      <c r="A247" s="51"/>
      <c r="B247" s="51"/>
      <c r="C247" s="51"/>
      <c r="D247" s="51"/>
      <c r="E247" s="51"/>
      <c r="F247" s="51"/>
      <c r="G247" s="51"/>
      <c r="H247" s="51"/>
      <c r="I247" s="51"/>
      <c r="J247" s="51"/>
      <c r="K247" s="51"/>
      <c r="L247" s="51"/>
      <c r="M247" s="51"/>
      <c r="N247" s="51"/>
      <c r="O247" s="52"/>
    </row>
    <row r="248" spans="1:15" ht="15.75">
      <c r="A248" s="51"/>
      <c r="B248" s="51"/>
      <c r="C248" s="51"/>
      <c r="D248" s="51"/>
      <c r="E248" s="51"/>
      <c r="F248" s="51"/>
      <c r="G248" s="51"/>
      <c r="H248" s="51"/>
      <c r="I248" s="51"/>
      <c r="J248" s="51"/>
      <c r="K248" s="51"/>
      <c r="L248" s="51"/>
      <c r="M248" s="51"/>
      <c r="N248" s="51"/>
      <c r="O248" s="52"/>
    </row>
    <row r="249" spans="1:15" ht="15.75">
      <c r="A249" s="51"/>
      <c r="B249" s="51"/>
      <c r="C249" s="51"/>
      <c r="D249" s="51"/>
      <c r="E249" s="51"/>
      <c r="F249" s="51"/>
      <c r="G249" s="51"/>
      <c r="H249" s="51"/>
      <c r="I249" s="51"/>
      <c r="J249" s="51"/>
      <c r="K249" s="51"/>
      <c r="L249" s="51"/>
      <c r="M249" s="51"/>
      <c r="N249" s="51"/>
      <c r="O249" s="52"/>
    </row>
    <row r="250" spans="1:15" ht="15.75">
      <c r="A250" s="51"/>
      <c r="B250" s="51"/>
      <c r="C250" s="51"/>
      <c r="D250" s="51"/>
      <c r="E250" s="51"/>
      <c r="F250" s="51"/>
      <c r="G250" s="51"/>
      <c r="H250" s="51"/>
      <c r="I250" s="51"/>
      <c r="J250" s="51"/>
      <c r="K250" s="51"/>
      <c r="L250" s="51"/>
      <c r="M250" s="51"/>
      <c r="N250" s="51"/>
      <c r="O250" s="52"/>
    </row>
    <row r="251" spans="1:15" ht="15.75">
      <c r="A251" s="51"/>
      <c r="B251" s="51"/>
      <c r="C251" s="51"/>
      <c r="D251" s="51"/>
      <c r="E251" s="51"/>
      <c r="F251" s="51"/>
      <c r="G251" s="51"/>
      <c r="H251" s="51"/>
      <c r="I251" s="51"/>
      <c r="J251" s="51"/>
      <c r="K251" s="51"/>
      <c r="L251" s="51"/>
      <c r="M251" s="51"/>
      <c r="N251" s="51"/>
      <c r="O251" s="52"/>
    </row>
    <row r="252" spans="1:15" ht="15.75">
      <c r="A252" s="51"/>
      <c r="B252" s="51"/>
      <c r="C252" s="51"/>
      <c r="D252" s="51"/>
      <c r="E252" s="51"/>
      <c r="F252" s="51"/>
      <c r="G252" s="51"/>
      <c r="H252" s="51"/>
      <c r="I252" s="51"/>
      <c r="J252" s="51"/>
      <c r="K252" s="51"/>
      <c r="L252" s="51"/>
      <c r="M252" s="51"/>
      <c r="N252" s="51"/>
      <c r="O252" s="52"/>
    </row>
    <row r="253" spans="1:15" ht="15.75">
      <c r="A253" s="51"/>
      <c r="B253" s="51"/>
      <c r="C253" s="51"/>
      <c r="D253" s="51"/>
      <c r="E253" s="51"/>
      <c r="F253" s="51"/>
      <c r="G253" s="51"/>
      <c r="H253" s="51"/>
      <c r="I253" s="51"/>
      <c r="J253" s="51"/>
      <c r="K253" s="51"/>
      <c r="L253" s="51"/>
      <c r="M253" s="51"/>
      <c r="N253" s="51"/>
      <c r="O253" s="52"/>
    </row>
    <row r="254" spans="1:15" ht="15.75">
      <c r="A254" s="51"/>
      <c r="B254" s="51"/>
      <c r="C254" s="51"/>
      <c r="D254" s="51"/>
      <c r="E254" s="51"/>
      <c r="F254" s="51"/>
      <c r="G254" s="51"/>
      <c r="H254" s="51"/>
      <c r="I254" s="51"/>
      <c r="J254" s="51"/>
      <c r="K254" s="51"/>
      <c r="L254" s="51"/>
      <c r="M254" s="51"/>
      <c r="N254" s="51"/>
      <c r="O254" s="52"/>
    </row>
    <row r="255" spans="1:15" ht="15.75">
      <c r="A255" s="51"/>
      <c r="B255" s="51"/>
      <c r="C255" s="51"/>
      <c r="D255" s="51"/>
      <c r="E255" s="51"/>
      <c r="F255" s="51"/>
      <c r="G255" s="51"/>
      <c r="H255" s="51"/>
      <c r="I255" s="51"/>
      <c r="J255" s="51"/>
      <c r="K255" s="51"/>
      <c r="L255" s="51"/>
      <c r="M255" s="51"/>
      <c r="N255" s="51"/>
      <c r="O255" s="52"/>
    </row>
    <row r="256" spans="1:15" ht="15.75">
      <c r="A256" s="51"/>
      <c r="B256" s="51"/>
      <c r="C256" s="51"/>
      <c r="D256" s="51"/>
      <c r="E256" s="51"/>
      <c r="F256" s="51"/>
      <c r="G256" s="51"/>
      <c r="H256" s="51"/>
      <c r="I256" s="51"/>
      <c r="J256" s="51"/>
      <c r="K256" s="51"/>
      <c r="L256" s="51"/>
      <c r="M256" s="51"/>
      <c r="N256" s="51"/>
      <c r="O256" s="52"/>
    </row>
    <row r="257" spans="1:15" ht="15.75">
      <c r="A257" s="51"/>
      <c r="B257" s="51"/>
      <c r="C257" s="51"/>
      <c r="D257" s="51"/>
      <c r="E257" s="51"/>
      <c r="F257" s="51"/>
      <c r="G257" s="51"/>
      <c r="H257" s="51"/>
      <c r="I257" s="51"/>
      <c r="J257" s="51"/>
      <c r="K257" s="51"/>
      <c r="L257" s="51"/>
      <c r="M257" s="51"/>
      <c r="N257" s="51"/>
      <c r="O257" s="52"/>
    </row>
    <row r="258" spans="1:15" ht="15.75">
      <c r="A258" s="51"/>
      <c r="B258" s="51"/>
      <c r="C258" s="51"/>
      <c r="D258" s="51"/>
      <c r="E258" s="51"/>
      <c r="F258" s="51"/>
      <c r="G258" s="51"/>
      <c r="H258" s="51"/>
      <c r="I258" s="51"/>
      <c r="J258" s="51"/>
      <c r="K258" s="51"/>
      <c r="L258" s="51"/>
      <c r="M258" s="51"/>
      <c r="N258" s="51"/>
      <c r="O258" s="52"/>
    </row>
    <row r="259" spans="1:15" ht="15.75">
      <c r="A259" s="51"/>
      <c r="B259" s="51"/>
      <c r="C259" s="51"/>
      <c r="D259" s="51"/>
      <c r="E259" s="51"/>
      <c r="F259" s="51"/>
      <c r="G259" s="51"/>
      <c r="H259" s="51"/>
      <c r="I259" s="51"/>
      <c r="J259" s="51"/>
      <c r="K259" s="51"/>
      <c r="L259" s="51"/>
      <c r="M259" s="51"/>
      <c r="N259" s="51"/>
      <c r="O259" s="52"/>
    </row>
    <row r="260" spans="1:15" ht="15.75">
      <c r="A260" s="51"/>
      <c r="B260" s="51"/>
      <c r="C260" s="51"/>
      <c r="D260" s="51"/>
      <c r="E260" s="51"/>
      <c r="F260" s="51"/>
      <c r="G260" s="51"/>
      <c r="H260" s="51"/>
      <c r="I260" s="51"/>
      <c r="J260" s="51"/>
      <c r="K260" s="51"/>
      <c r="L260" s="51"/>
      <c r="M260" s="51"/>
      <c r="N260" s="51"/>
      <c r="O260" s="52"/>
    </row>
    <row r="261" spans="1:15" ht="15.75">
      <c r="A261" s="51"/>
      <c r="B261" s="51"/>
      <c r="C261" s="51"/>
      <c r="D261" s="51"/>
      <c r="E261" s="51"/>
      <c r="F261" s="51"/>
      <c r="G261" s="51"/>
      <c r="H261" s="51"/>
      <c r="I261" s="51"/>
      <c r="J261" s="51"/>
      <c r="K261" s="51"/>
      <c r="L261" s="51"/>
      <c r="M261" s="51"/>
      <c r="N261" s="51"/>
      <c r="O261" s="52"/>
    </row>
    <row r="262" spans="1:15" ht="15.75">
      <c r="A262" s="51"/>
      <c r="B262" s="51"/>
      <c r="C262" s="51"/>
      <c r="D262" s="51"/>
      <c r="E262" s="51"/>
      <c r="F262" s="51"/>
      <c r="G262" s="51"/>
      <c r="H262" s="51"/>
      <c r="I262" s="51"/>
      <c r="J262" s="51"/>
      <c r="K262" s="51"/>
      <c r="L262" s="51"/>
      <c r="M262" s="51"/>
      <c r="N262" s="51"/>
      <c r="O262" s="52"/>
    </row>
    <row r="263" spans="1:15" ht="15.75">
      <c r="A263" s="51"/>
      <c r="B263" s="51"/>
      <c r="C263" s="51"/>
      <c r="D263" s="51"/>
      <c r="E263" s="51"/>
      <c r="F263" s="51"/>
      <c r="G263" s="51"/>
      <c r="H263" s="51"/>
      <c r="I263" s="51"/>
      <c r="J263" s="51"/>
      <c r="K263" s="51"/>
      <c r="L263" s="51"/>
      <c r="M263" s="51"/>
      <c r="N263" s="51"/>
      <c r="O263" s="52"/>
    </row>
    <row r="264" spans="1:15" ht="15.75">
      <c r="A264" s="51"/>
      <c r="B264" s="51"/>
      <c r="C264" s="51"/>
      <c r="D264" s="51"/>
      <c r="E264" s="51"/>
      <c r="F264" s="51"/>
      <c r="G264" s="51"/>
      <c r="H264" s="51"/>
      <c r="I264" s="51"/>
      <c r="J264" s="51"/>
      <c r="K264" s="51"/>
      <c r="L264" s="51"/>
      <c r="M264" s="51"/>
      <c r="N264" s="51"/>
      <c r="O264" s="52"/>
    </row>
    <row r="265" spans="1:15" ht="15.75">
      <c r="A265" s="51"/>
      <c r="B265" s="51"/>
      <c r="C265" s="51"/>
      <c r="D265" s="51"/>
      <c r="E265" s="51"/>
      <c r="F265" s="51"/>
      <c r="G265" s="51"/>
      <c r="H265" s="51"/>
      <c r="I265" s="51"/>
      <c r="J265" s="51"/>
      <c r="K265" s="51"/>
      <c r="L265" s="51"/>
      <c r="M265" s="51"/>
      <c r="N265" s="51"/>
      <c r="O265" s="52"/>
    </row>
    <row r="266" spans="1:15" ht="15.75">
      <c r="A266" s="51"/>
      <c r="B266" s="51"/>
      <c r="C266" s="51"/>
      <c r="D266" s="51"/>
      <c r="E266" s="51"/>
      <c r="F266" s="51"/>
      <c r="G266" s="51"/>
      <c r="H266" s="51"/>
      <c r="I266" s="51"/>
      <c r="J266" s="51"/>
      <c r="K266" s="51"/>
      <c r="L266" s="51"/>
      <c r="M266" s="51"/>
      <c r="N266" s="51"/>
      <c r="O266" s="52"/>
    </row>
    <row r="267" spans="1:15" ht="15.75">
      <c r="A267" s="51"/>
      <c r="B267" s="51"/>
      <c r="C267" s="51"/>
      <c r="D267" s="51"/>
      <c r="E267" s="51"/>
      <c r="F267" s="51"/>
      <c r="G267" s="51"/>
      <c r="H267" s="51"/>
      <c r="I267" s="51"/>
      <c r="J267" s="51"/>
      <c r="K267" s="51"/>
      <c r="L267" s="51"/>
      <c r="M267" s="51"/>
      <c r="N267" s="51"/>
      <c r="O267" s="52"/>
    </row>
    <row r="268" spans="1:15" ht="15.75">
      <c r="A268" s="51"/>
      <c r="B268" s="51"/>
      <c r="C268" s="51"/>
      <c r="D268" s="51"/>
      <c r="E268" s="51"/>
      <c r="F268" s="51"/>
      <c r="G268" s="51"/>
      <c r="H268" s="51"/>
      <c r="I268" s="51"/>
      <c r="J268" s="51"/>
      <c r="K268" s="51"/>
      <c r="L268" s="51"/>
      <c r="M268" s="51"/>
      <c r="N268" s="51"/>
      <c r="O268" s="52"/>
    </row>
    <row r="269" spans="1:15" ht="15.75">
      <c r="A269" s="51"/>
      <c r="B269" s="51"/>
      <c r="C269" s="51"/>
      <c r="D269" s="51"/>
      <c r="E269" s="51"/>
      <c r="F269" s="51"/>
      <c r="G269" s="51"/>
      <c r="H269" s="51"/>
      <c r="I269" s="51"/>
      <c r="J269" s="51"/>
      <c r="K269" s="51"/>
      <c r="L269" s="51"/>
      <c r="M269" s="51"/>
      <c r="N269" s="51"/>
      <c r="O269" s="52"/>
    </row>
    <row r="270" spans="1:15" ht="15.75">
      <c r="A270" s="51"/>
      <c r="B270" s="51"/>
      <c r="C270" s="51"/>
      <c r="D270" s="51"/>
      <c r="E270" s="51"/>
      <c r="F270" s="51"/>
      <c r="G270" s="51"/>
      <c r="H270" s="51"/>
      <c r="I270" s="51"/>
      <c r="J270" s="51"/>
      <c r="K270" s="51"/>
      <c r="L270" s="51"/>
      <c r="M270" s="51"/>
      <c r="N270" s="51"/>
      <c r="O270" s="52"/>
    </row>
    <row r="271" spans="1:15" ht="15.75">
      <c r="A271" s="51"/>
      <c r="B271" s="51"/>
      <c r="C271" s="51"/>
      <c r="D271" s="51"/>
      <c r="E271" s="51"/>
      <c r="F271" s="51"/>
      <c r="G271" s="51"/>
      <c r="H271" s="51"/>
      <c r="I271" s="51"/>
      <c r="J271" s="51"/>
      <c r="K271" s="51"/>
      <c r="L271" s="51"/>
      <c r="M271" s="51"/>
      <c r="N271" s="51"/>
      <c r="O271" s="52"/>
    </row>
    <row r="272" spans="1:15" ht="15.75">
      <c r="A272" s="51"/>
      <c r="B272" s="51"/>
      <c r="C272" s="51"/>
      <c r="D272" s="51"/>
      <c r="E272" s="51"/>
      <c r="F272" s="51"/>
      <c r="G272" s="51"/>
      <c r="H272" s="51"/>
      <c r="I272" s="51"/>
      <c r="J272" s="51"/>
      <c r="K272" s="51"/>
      <c r="L272" s="51"/>
      <c r="M272" s="51"/>
      <c r="N272" s="51"/>
      <c r="O272" s="52"/>
    </row>
    <row r="273" spans="1:15" ht="15.75">
      <c r="A273" s="51"/>
      <c r="B273" s="51"/>
      <c r="C273" s="51"/>
      <c r="D273" s="51"/>
      <c r="E273" s="51"/>
      <c r="F273" s="51"/>
      <c r="G273" s="51"/>
      <c r="H273" s="51"/>
      <c r="I273" s="51"/>
      <c r="J273" s="51"/>
      <c r="K273" s="51"/>
      <c r="L273" s="51"/>
      <c r="M273" s="51"/>
      <c r="N273" s="51"/>
      <c r="O273" s="52"/>
    </row>
    <row r="274" spans="1:15" ht="15.75">
      <c r="A274" s="51"/>
      <c r="B274" s="51"/>
      <c r="C274" s="51"/>
      <c r="D274" s="51"/>
      <c r="E274" s="51"/>
      <c r="F274" s="51"/>
      <c r="G274" s="51"/>
      <c r="H274" s="51"/>
      <c r="I274" s="51"/>
      <c r="J274" s="51"/>
      <c r="K274" s="51"/>
      <c r="L274" s="51"/>
      <c r="M274" s="51"/>
      <c r="N274" s="51"/>
      <c r="O274" s="52"/>
    </row>
    <row r="275" spans="1:15" ht="15.75">
      <c r="A275" s="51"/>
      <c r="B275" s="51"/>
      <c r="C275" s="51"/>
      <c r="D275" s="51"/>
      <c r="E275" s="51"/>
      <c r="F275" s="51"/>
      <c r="G275" s="51"/>
      <c r="H275" s="51"/>
      <c r="I275" s="51"/>
      <c r="J275" s="51"/>
      <c r="K275" s="51"/>
      <c r="L275" s="51"/>
      <c r="M275" s="51"/>
      <c r="N275" s="51"/>
      <c r="O275" s="52"/>
    </row>
    <row r="276" spans="1:15" ht="15.75">
      <c r="A276" s="51"/>
      <c r="B276" s="51"/>
      <c r="C276" s="51"/>
      <c r="D276" s="51"/>
      <c r="E276" s="51"/>
      <c r="F276" s="51"/>
      <c r="G276" s="51"/>
      <c r="H276" s="51"/>
      <c r="I276" s="51"/>
      <c r="J276" s="51"/>
      <c r="K276" s="51"/>
      <c r="L276" s="51"/>
      <c r="M276" s="51"/>
      <c r="N276" s="51"/>
      <c r="O276" s="52"/>
    </row>
    <row r="277" spans="1:15" ht="15.75">
      <c r="A277" s="51"/>
      <c r="B277" s="51"/>
      <c r="C277" s="51"/>
      <c r="D277" s="51"/>
      <c r="E277" s="51"/>
      <c r="F277" s="51"/>
      <c r="G277" s="51"/>
      <c r="H277" s="51"/>
      <c r="I277" s="51"/>
      <c r="J277" s="51"/>
      <c r="K277" s="51"/>
      <c r="L277" s="51"/>
      <c r="M277" s="51"/>
      <c r="N277" s="51"/>
      <c r="O277" s="52"/>
    </row>
    <row r="278" spans="1:15" ht="15.75">
      <c r="A278" s="51"/>
      <c r="B278" s="51"/>
      <c r="C278" s="51"/>
      <c r="D278" s="51"/>
      <c r="E278" s="51"/>
      <c r="F278" s="51"/>
      <c r="G278" s="51"/>
      <c r="H278" s="51"/>
      <c r="I278" s="51"/>
      <c r="J278" s="51"/>
      <c r="K278" s="51"/>
      <c r="L278" s="51"/>
      <c r="M278" s="51"/>
      <c r="N278" s="51"/>
      <c r="O278" s="52"/>
    </row>
    <row r="279" spans="1:15" ht="15.75">
      <c r="A279" s="51"/>
      <c r="B279" s="51"/>
      <c r="C279" s="51"/>
      <c r="D279" s="51"/>
      <c r="E279" s="51"/>
      <c r="F279" s="51"/>
      <c r="G279" s="51"/>
      <c r="H279" s="51"/>
      <c r="I279" s="51"/>
      <c r="J279" s="51"/>
      <c r="K279" s="51"/>
      <c r="L279" s="51"/>
      <c r="M279" s="51"/>
      <c r="N279" s="51"/>
      <c r="O279" s="52"/>
    </row>
    <row r="280" spans="1:15" ht="15.75">
      <c r="A280" s="51"/>
      <c r="B280" s="51"/>
      <c r="C280" s="51"/>
      <c r="D280" s="51"/>
      <c r="E280" s="51"/>
      <c r="F280" s="51"/>
      <c r="G280" s="51"/>
      <c r="H280" s="51"/>
      <c r="I280" s="51"/>
      <c r="J280" s="51"/>
      <c r="K280" s="51"/>
      <c r="L280" s="51"/>
      <c r="M280" s="51"/>
      <c r="N280" s="51"/>
      <c r="O280" s="52"/>
    </row>
    <row r="281" spans="1:15" ht="15.75">
      <c r="A281" s="51"/>
      <c r="B281" s="51"/>
      <c r="C281" s="51"/>
      <c r="D281" s="51"/>
      <c r="E281" s="51"/>
      <c r="F281" s="51"/>
      <c r="G281" s="51"/>
      <c r="H281" s="51"/>
      <c r="I281" s="51"/>
      <c r="J281" s="51"/>
      <c r="K281" s="51"/>
      <c r="L281" s="51"/>
      <c r="M281" s="51"/>
      <c r="N281" s="51"/>
      <c r="O281" s="52"/>
    </row>
    <row r="282" spans="1:15" ht="15.75">
      <c r="A282" s="51"/>
      <c r="B282" s="51"/>
      <c r="C282" s="51"/>
      <c r="D282" s="51"/>
      <c r="E282" s="51"/>
      <c r="F282" s="51"/>
      <c r="G282" s="51"/>
      <c r="H282" s="51"/>
      <c r="I282" s="51"/>
      <c r="J282" s="51"/>
      <c r="K282" s="51"/>
      <c r="L282" s="51"/>
      <c r="M282" s="51"/>
      <c r="N282" s="51"/>
      <c r="O282" s="52"/>
    </row>
    <row r="283" spans="1:15" ht="15.75">
      <c r="A283" s="51"/>
      <c r="B283" s="51"/>
      <c r="C283" s="51"/>
      <c r="D283" s="51"/>
      <c r="E283" s="51"/>
      <c r="F283" s="51"/>
      <c r="G283" s="51"/>
      <c r="H283" s="51"/>
      <c r="I283" s="51"/>
      <c r="J283" s="51"/>
      <c r="K283" s="51"/>
      <c r="L283" s="51"/>
      <c r="M283" s="51"/>
      <c r="N283" s="51"/>
      <c r="O283" s="52"/>
    </row>
    <row r="284" spans="1:15" ht="15.75">
      <c r="A284" s="51"/>
      <c r="B284" s="51"/>
      <c r="C284" s="51"/>
      <c r="D284" s="51"/>
      <c r="E284" s="51"/>
      <c r="F284" s="51"/>
      <c r="G284" s="51"/>
      <c r="H284" s="51"/>
      <c r="I284" s="51"/>
      <c r="J284" s="51"/>
      <c r="K284" s="51"/>
      <c r="L284" s="51"/>
      <c r="M284" s="51"/>
      <c r="N284" s="51"/>
      <c r="O284" s="52"/>
    </row>
    <row r="285" spans="1:15" ht="15.75">
      <c r="A285" s="51"/>
      <c r="B285" s="51"/>
      <c r="C285" s="51"/>
      <c r="D285" s="51"/>
      <c r="E285" s="51"/>
      <c r="F285" s="51"/>
      <c r="G285" s="51"/>
      <c r="H285" s="51"/>
      <c r="I285" s="51"/>
      <c r="J285" s="51"/>
      <c r="K285" s="51"/>
      <c r="L285" s="51"/>
      <c r="M285" s="51"/>
      <c r="N285" s="51"/>
      <c r="O285" s="52"/>
    </row>
    <row r="286" spans="1:15" ht="15.75">
      <c r="A286" s="51"/>
      <c r="B286" s="51"/>
      <c r="C286" s="51"/>
      <c r="D286" s="51"/>
      <c r="E286" s="51"/>
      <c r="F286" s="51"/>
      <c r="G286" s="51"/>
      <c r="H286" s="51"/>
      <c r="I286" s="51"/>
      <c r="J286" s="51"/>
      <c r="K286" s="51"/>
      <c r="L286" s="51"/>
      <c r="M286" s="51"/>
      <c r="N286" s="51"/>
      <c r="O286" s="52"/>
    </row>
    <row r="287" spans="1:15" ht="15.75">
      <c r="A287" s="51"/>
      <c r="B287" s="51"/>
      <c r="C287" s="51"/>
      <c r="D287" s="51"/>
      <c r="E287" s="51"/>
      <c r="F287" s="51"/>
      <c r="G287" s="51"/>
      <c r="H287" s="51"/>
      <c r="I287" s="51"/>
      <c r="J287" s="51"/>
      <c r="K287" s="51"/>
      <c r="L287" s="51"/>
      <c r="M287" s="51"/>
      <c r="N287" s="51"/>
      <c r="O287" s="52"/>
    </row>
    <row r="288" spans="1:15" ht="15.75">
      <c r="A288" s="51"/>
      <c r="B288" s="51"/>
      <c r="C288" s="51"/>
      <c r="D288" s="51"/>
      <c r="E288" s="51"/>
      <c r="F288" s="51"/>
      <c r="G288" s="51"/>
      <c r="H288" s="51"/>
      <c r="I288" s="51"/>
      <c r="J288" s="51"/>
      <c r="K288" s="51"/>
      <c r="L288" s="51"/>
      <c r="M288" s="51"/>
      <c r="N288" s="51"/>
      <c r="O288" s="52"/>
    </row>
    <row r="289" spans="1:15" ht="15.75">
      <c r="A289" s="51"/>
      <c r="B289" s="51"/>
      <c r="C289" s="51"/>
      <c r="D289" s="51"/>
      <c r="E289" s="51"/>
      <c r="F289" s="51"/>
      <c r="G289" s="51"/>
      <c r="H289" s="51"/>
      <c r="I289" s="51"/>
      <c r="J289" s="51"/>
      <c r="K289" s="51"/>
      <c r="L289" s="51"/>
      <c r="M289" s="51"/>
      <c r="N289" s="51"/>
      <c r="O289" s="52"/>
    </row>
    <row r="290" spans="1:15" ht="15.75">
      <c r="A290" s="51"/>
      <c r="B290" s="51"/>
      <c r="C290" s="51"/>
      <c r="D290" s="51"/>
      <c r="E290" s="51"/>
      <c r="F290" s="51"/>
      <c r="G290" s="51"/>
      <c r="H290" s="51"/>
      <c r="I290" s="51"/>
      <c r="J290" s="51"/>
      <c r="K290" s="51"/>
      <c r="L290" s="51"/>
      <c r="M290" s="51"/>
      <c r="N290" s="51"/>
      <c r="O290" s="52"/>
    </row>
    <row r="291" spans="1:15" ht="15.75">
      <c r="A291" s="51"/>
      <c r="B291" s="51"/>
      <c r="C291" s="51"/>
      <c r="D291" s="51"/>
      <c r="E291" s="51"/>
      <c r="F291" s="51"/>
      <c r="G291" s="51"/>
      <c r="H291" s="51"/>
      <c r="I291" s="51"/>
      <c r="J291" s="51"/>
      <c r="K291" s="51"/>
      <c r="L291" s="51"/>
      <c r="M291" s="51"/>
      <c r="N291" s="51"/>
      <c r="O291" s="52"/>
    </row>
    <row r="292" spans="1:15" ht="15.75">
      <c r="A292" s="51"/>
      <c r="B292" s="51"/>
      <c r="C292" s="51"/>
      <c r="D292" s="51"/>
      <c r="E292" s="51"/>
      <c r="F292" s="51"/>
      <c r="G292" s="51"/>
      <c r="H292" s="51"/>
      <c r="I292" s="51"/>
      <c r="J292" s="51"/>
      <c r="K292" s="51"/>
      <c r="L292" s="51"/>
      <c r="M292" s="51"/>
      <c r="N292" s="51"/>
      <c r="O292" s="52"/>
    </row>
    <row r="293" spans="1:15" ht="15.75">
      <c r="A293" s="51"/>
      <c r="B293" s="51"/>
      <c r="C293" s="51"/>
      <c r="D293" s="51"/>
      <c r="E293" s="51"/>
      <c r="F293" s="51"/>
      <c r="G293" s="51"/>
      <c r="H293" s="51"/>
      <c r="I293" s="51"/>
      <c r="J293" s="51"/>
      <c r="K293" s="51"/>
      <c r="L293" s="51"/>
      <c r="M293" s="51"/>
      <c r="N293" s="51"/>
      <c r="O293" s="52"/>
    </row>
    <row r="294" spans="1:15" ht="15.75">
      <c r="A294" s="51"/>
      <c r="B294" s="51"/>
      <c r="C294" s="51"/>
      <c r="D294" s="51"/>
      <c r="E294" s="51"/>
      <c r="F294" s="51"/>
      <c r="G294" s="51"/>
      <c r="H294" s="51"/>
      <c r="I294" s="51"/>
      <c r="J294" s="51"/>
      <c r="K294" s="51"/>
      <c r="L294" s="51"/>
      <c r="M294" s="51"/>
      <c r="N294" s="51"/>
      <c r="O294" s="52"/>
    </row>
    <row r="295" spans="1:15" ht="15.75">
      <c r="A295" s="51"/>
      <c r="B295" s="51"/>
      <c r="C295" s="51"/>
      <c r="D295" s="51"/>
      <c r="E295" s="51"/>
      <c r="F295" s="51"/>
      <c r="G295" s="51"/>
      <c r="H295" s="51"/>
      <c r="I295" s="51"/>
      <c r="J295" s="51"/>
      <c r="K295" s="51"/>
      <c r="L295" s="51"/>
      <c r="M295" s="51"/>
      <c r="N295" s="51"/>
      <c r="O295" s="52"/>
    </row>
    <row r="296" spans="1:15" ht="15.75">
      <c r="A296" s="51"/>
      <c r="B296" s="51"/>
      <c r="C296" s="51"/>
      <c r="D296" s="51"/>
      <c r="E296" s="51"/>
      <c r="F296" s="51"/>
      <c r="G296" s="51"/>
      <c r="H296" s="51"/>
      <c r="I296" s="51"/>
      <c r="J296" s="51"/>
      <c r="K296" s="51"/>
      <c r="L296" s="51"/>
      <c r="M296" s="51"/>
      <c r="N296" s="51"/>
      <c r="O296" s="52"/>
    </row>
    <row r="297" spans="1:15" ht="15.75">
      <c r="A297" s="51"/>
      <c r="B297" s="51"/>
      <c r="C297" s="51"/>
      <c r="D297" s="51"/>
      <c r="E297" s="51"/>
      <c r="F297" s="51"/>
      <c r="G297" s="51"/>
      <c r="H297" s="51"/>
      <c r="I297" s="51"/>
      <c r="J297" s="51"/>
      <c r="K297" s="51"/>
      <c r="L297" s="51"/>
      <c r="M297" s="51"/>
      <c r="N297" s="51"/>
      <c r="O297" s="52"/>
    </row>
    <row r="298" spans="1:15" ht="15.75">
      <c r="A298" s="51"/>
      <c r="B298" s="51"/>
      <c r="C298" s="51"/>
      <c r="D298" s="51"/>
      <c r="E298" s="51"/>
      <c r="F298" s="51"/>
      <c r="G298" s="51"/>
      <c r="H298" s="51"/>
      <c r="I298" s="51"/>
      <c r="J298" s="51"/>
      <c r="K298" s="51"/>
      <c r="L298" s="51"/>
      <c r="M298" s="51"/>
      <c r="N298" s="51"/>
      <c r="O298" s="52"/>
    </row>
    <row r="299" spans="1:15" ht="15.75">
      <c r="A299" s="51"/>
      <c r="B299" s="51"/>
      <c r="C299" s="51"/>
      <c r="D299" s="51"/>
      <c r="E299" s="51"/>
      <c r="F299" s="51"/>
      <c r="G299" s="51"/>
      <c r="H299" s="51"/>
      <c r="I299" s="51"/>
      <c r="J299" s="51"/>
      <c r="K299" s="51"/>
      <c r="L299" s="51"/>
      <c r="M299" s="51"/>
      <c r="N299" s="51"/>
      <c r="O299" s="52"/>
    </row>
    <row r="300" spans="1:15" ht="15.75">
      <c r="A300" s="51"/>
      <c r="B300" s="51"/>
      <c r="C300" s="51"/>
      <c r="D300" s="51"/>
      <c r="E300" s="51"/>
      <c r="F300" s="51"/>
      <c r="G300" s="51"/>
      <c r="H300" s="51"/>
      <c r="I300" s="51"/>
      <c r="J300" s="51"/>
      <c r="K300" s="51"/>
      <c r="L300" s="51"/>
      <c r="M300" s="51"/>
      <c r="N300" s="51"/>
      <c r="O300" s="52"/>
    </row>
    <row r="301" spans="1:15" ht="15.75">
      <c r="A301" s="51"/>
      <c r="B301" s="51"/>
      <c r="C301" s="51"/>
      <c r="D301" s="51"/>
      <c r="E301" s="51"/>
      <c r="F301" s="51"/>
      <c r="G301" s="51"/>
      <c r="H301" s="51"/>
      <c r="I301" s="51"/>
      <c r="J301" s="51"/>
      <c r="K301" s="51"/>
      <c r="L301" s="51"/>
      <c r="M301" s="51"/>
      <c r="N301" s="51"/>
      <c r="O301" s="52"/>
    </row>
    <row r="302" spans="1:15" ht="15.75">
      <c r="A302" s="51"/>
      <c r="B302" s="51"/>
      <c r="C302" s="51"/>
      <c r="D302" s="51"/>
      <c r="E302" s="51"/>
      <c r="F302" s="51"/>
      <c r="G302" s="51"/>
      <c r="H302" s="51"/>
      <c r="I302" s="51"/>
      <c r="J302" s="51"/>
      <c r="K302" s="51"/>
      <c r="L302" s="51"/>
      <c r="M302" s="51"/>
      <c r="N302" s="51"/>
      <c r="O302" s="52"/>
    </row>
    <row r="303" spans="1:15" ht="15.75">
      <c r="A303" s="51"/>
      <c r="B303" s="51"/>
      <c r="C303" s="51"/>
      <c r="D303" s="51"/>
      <c r="E303" s="51"/>
      <c r="F303" s="51"/>
      <c r="G303" s="51"/>
      <c r="H303" s="51"/>
      <c r="I303" s="51"/>
      <c r="J303" s="51"/>
      <c r="K303" s="51"/>
      <c r="L303" s="51"/>
      <c r="M303" s="51"/>
      <c r="N303" s="51"/>
      <c r="O303" s="52"/>
    </row>
    <row r="304" spans="1:15" ht="15.75">
      <c r="A304" s="51"/>
      <c r="B304" s="51"/>
      <c r="C304" s="51"/>
      <c r="D304" s="51"/>
      <c r="E304" s="51"/>
      <c r="F304" s="51"/>
      <c r="G304" s="51"/>
      <c r="H304" s="51"/>
      <c r="I304" s="51"/>
      <c r="J304" s="51"/>
      <c r="K304" s="51"/>
      <c r="L304" s="51"/>
      <c r="M304" s="51"/>
      <c r="N304" s="51"/>
      <c r="O304" s="52"/>
    </row>
    <row r="305" spans="1:15" ht="15.75">
      <c r="A305" s="51"/>
      <c r="B305" s="51"/>
      <c r="C305" s="51"/>
      <c r="D305" s="51"/>
      <c r="E305" s="51"/>
      <c r="F305" s="51"/>
      <c r="G305" s="51"/>
      <c r="H305" s="51"/>
      <c r="I305" s="51"/>
      <c r="J305" s="51"/>
      <c r="K305" s="51"/>
      <c r="L305" s="51"/>
      <c r="M305" s="51"/>
      <c r="N305" s="51"/>
      <c r="O305" s="52"/>
    </row>
    <row r="306" spans="1:15" ht="15.75">
      <c r="A306" s="51"/>
      <c r="B306" s="51"/>
      <c r="C306" s="51"/>
      <c r="D306" s="51"/>
      <c r="E306" s="51"/>
      <c r="F306" s="51"/>
      <c r="G306" s="51"/>
      <c r="H306" s="51"/>
      <c r="I306" s="51"/>
      <c r="J306" s="51"/>
      <c r="K306" s="51"/>
      <c r="L306" s="51"/>
      <c r="M306" s="51"/>
      <c r="N306" s="51"/>
      <c r="O306" s="52"/>
    </row>
    <row r="307" spans="1:15" ht="15.75">
      <c r="A307" s="51"/>
      <c r="B307" s="51"/>
      <c r="C307" s="51"/>
      <c r="D307" s="51"/>
      <c r="E307" s="51"/>
      <c r="F307" s="51"/>
      <c r="G307" s="51"/>
      <c r="H307" s="51"/>
      <c r="I307" s="51"/>
      <c r="J307" s="51"/>
      <c r="K307" s="51"/>
      <c r="L307" s="51"/>
      <c r="M307" s="51"/>
      <c r="N307" s="51"/>
      <c r="O307" s="52"/>
    </row>
    <row r="308" spans="1:15" ht="15.75">
      <c r="A308" s="51"/>
      <c r="B308" s="51"/>
      <c r="C308" s="51"/>
      <c r="D308" s="51"/>
      <c r="E308" s="51"/>
      <c r="F308" s="51"/>
      <c r="G308" s="51"/>
      <c r="H308" s="51"/>
      <c r="I308" s="51"/>
      <c r="J308" s="51"/>
      <c r="K308" s="51"/>
      <c r="L308" s="51"/>
      <c r="M308" s="51"/>
      <c r="N308" s="51"/>
      <c r="O308" s="52"/>
    </row>
    <row r="309" spans="1:15" ht="15.75">
      <c r="A309" s="51"/>
      <c r="B309" s="51"/>
      <c r="C309" s="51"/>
      <c r="D309" s="51"/>
      <c r="E309" s="51"/>
      <c r="F309" s="51"/>
      <c r="G309" s="51"/>
      <c r="H309" s="51"/>
      <c r="I309" s="51"/>
      <c r="J309" s="51"/>
      <c r="K309" s="51"/>
      <c r="L309" s="51"/>
      <c r="M309" s="51"/>
      <c r="N309" s="51"/>
      <c r="O309" s="52"/>
    </row>
    <row r="310" spans="1:15" ht="15.75">
      <c r="A310" s="51"/>
      <c r="B310" s="51"/>
      <c r="C310" s="51"/>
      <c r="D310" s="51"/>
      <c r="E310" s="51"/>
      <c r="F310" s="51"/>
      <c r="G310" s="51"/>
      <c r="H310" s="51"/>
      <c r="I310" s="51"/>
      <c r="J310" s="51"/>
      <c r="K310" s="51"/>
      <c r="L310" s="51"/>
      <c r="M310" s="51"/>
      <c r="N310" s="51"/>
      <c r="O310" s="52"/>
    </row>
    <row r="311" spans="1:15" ht="15.75">
      <c r="A311" s="51"/>
      <c r="B311" s="51"/>
      <c r="C311" s="51"/>
      <c r="D311" s="51"/>
      <c r="E311" s="51"/>
      <c r="F311" s="51"/>
      <c r="G311" s="51"/>
      <c r="H311" s="51"/>
      <c r="I311" s="51"/>
      <c r="J311" s="51"/>
      <c r="K311" s="51"/>
      <c r="L311" s="51"/>
      <c r="M311" s="51"/>
      <c r="N311" s="51"/>
      <c r="O311" s="52"/>
    </row>
    <row r="312" spans="1:15" ht="15.75">
      <c r="A312" s="51"/>
      <c r="B312" s="51"/>
      <c r="C312" s="51"/>
      <c r="D312" s="51"/>
      <c r="E312" s="51"/>
      <c r="F312" s="51"/>
      <c r="G312" s="51"/>
      <c r="H312" s="51"/>
      <c r="I312" s="51"/>
      <c r="J312" s="51"/>
      <c r="K312" s="51"/>
      <c r="L312" s="51"/>
      <c r="M312" s="51"/>
      <c r="N312" s="51"/>
      <c r="O312" s="52"/>
    </row>
    <row r="313" spans="1:15" ht="15.75">
      <c r="A313" s="51"/>
      <c r="B313" s="51"/>
      <c r="C313" s="51"/>
      <c r="D313" s="51"/>
      <c r="E313" s="51"/>
      <c r="F313" s="51"/>
      <c r="G313" s="51"/>
      <c r="H313" s="51"/>
      <c r="I313" s="51"/>
      <c r="J313" s="51"/>
      <c r="K313" s="51"/>
      <c r="L313" s="51"/>
      <c r="M313" s="51"/>
      <c r="N313" s="51"/>
      <c r="O313" s="52"/>
    </row>
    <row r="314" spans="1:15" ht="15.75">
      <c r="A314" s="51"/>
      <c r="B314" s="51"/>
      <c r="C314" s="51"/>
      <c r="D314" s="51"/>
      <c r="E314" s="51"/>
      <c r="F314" s="51"/>
      <c r="G314" s="51"/>
      <c r="H314" s="51"/>
      <c r="I314" s="51"/>
      <c r="J314" s="51"/>
      <c r="K314" s="51"/>
      <c r="L314" s="51"/>
      <c r="M314" s="51"/>
      <c r="N314" s="51"/>
      <c r="O314" s="52"/>
    </row>
    <row r="315" spans="1:15" ht="15.75">
      <c r="A315" s="51"/>
      <c r="B315" s="51"/>
      <c r="C315" s="51"/>
      <c r="D315" s="51"/>
      <c r="E315" s="51"/>
      <c r="F315" s="51"/>
      <c r="G315" s="51"/>
      <c r="H315" s="51"/>
      <c r="I315" s="51"/>
      <c r="J315" s="51"/>
      <c r="K315" s="51"/>
      <c r="L315" s="51"/>
      <c r="M315" s="51"/>
      <c r="N315" s="51"/>
      <c r="O315" s="52"/>
    </row>
    <row r="316" spans="1:15" ht="15.75">
      <c r="A316" s="51"/>
      <c r="B316" s="51"/>
      <c r="C316" s="51"/>
      <c r="D316" s="51"/>
      <c r="E316" s="51"/>
      <c r="F316" s="51"/>
      <c r="G316" s="51"/>
      <c r="H316" s="51"/>
      <c r="I316" s="51"/>
      <c r="J316" s="51"/>
      <c r="K316" s="51"/>
      <c r="L316" s="51"/>
      <c r="M316" s="51"/>
      <c r="N316" s="51"/>
      <c r="O316" s="52"/>
    </row>
    <row r="317" spans="1:15" ht="15.75">
      <c r="A317" s="51"/>
      <c r="B317" s="51"/>
      <c r="C317" s="51"/>
      <c r="D317" s="51"/>
      <c r="E317" s="51"/>
      <c r="F317" s="51"/>
      <c r="G317" s="51"/>
      <c r="H317" s="51"/>
      <c r="I317" s="51"/>
      <c r="J317" s="51"/>
      <c r="K317" s="51"/>
      <c r="L317" s="51"/>
      <c r="M317" s="51"/>
      <c r="N317" s="51"/>
      <c r="O317" s="52"/>
    </row>
    <row r="318" spans="1:15" ht="15.75">
      <c r="A318" s="51"/>
      <c r="B318" s="51"/>
      <c r="C318" s="51"/>
      <c r="D318" s="51"/>
      <c r="E318" s="51"/>
      <c r="F318" s="51"/>
      <c r="G318" s="51"/>
      <c r="H318" s="51"/>
      <c r="I318" s="51"/>
      <c r="J318" s="51"/>
      <c r="K318" s="51"/>
      <c r="L318" s="51"/>
      <c r="M318" s="51"/>
      <c r="N318" s="51"/>
      <c r="O318" s="52"/>
    </row>
    <row r="319" spans="1:15" ht="15.75">
      <c r="A319" s="51"/>
      <c r="B319" s="51"/>
      <c r="C319" s="51"/>
      <c r="D319" s="51"/>
      <c r="E319" s="51"/>
      <c r="F319" s="51"/>
      <c r="G319" s="51"/>
      <c r="H319" s="51"/>
      <c r="I319" s="51"/>
      <c r="J319" s="51"/>
      <c r="K319" s="51"/>
      <c r="L319" s="51"/>
      <c r="M319" s="51"/>
      <c r="N319" s="51"/>
      <c r="O319" s="52"/>
    </row>
    <row r="320" ht="15.75">
      <c r="G320" s="51"/>
    </row>
    <row r="321" ht="15.75">
      <c r="G321" s="51"/>
    </row>
    <row r="322" ht="15.75">
      <c r="G322" s="51"/>
    </row>
  </sheetData>
  <sheetProtection/>
  <mergeCells count="28">
    <mergeCell ref="C39:E39"/>
    <mergeCell ref="C41:E41"/>
    <mergeCell ref="B33:B36"/>
    <mergeCell ref="C33:E33"/>
    <mergeCell ref="C34:E34"/>
    <mergeCell ref="C35:E35"/>
    <mergeCell ref="C36:E36"/>
    <mergeCell ref="B37:B40"/>
    <mergeCell ref="C37:E37"/>
    <mergeCell ref="C31:E31"/>
    <mergeCell ref="C38:E38"/>
    <mergeCell ref="D21:D22"/>
    <mergeCell ref="C40:E40"/>
    <mergeCell ref="B24:B32"/>
    <mergeCell ref="C24:E24"/>
    <mergeCell ref="C26:C27"/>
    <mergeCell ref="C23:E23"/>
    <mergeCell ref="D28:D30"/>
    <mergeCell ref="C32:E32"/>
    <mergeCell ref="D25:D27"/>
    <mergeCell ref="B12:U12"/>
    <mergeCell ref="D15:E15"/>
    <mergeCell ref="B16:B23"/>
    <mergeCell ref="C16:E16"/>
    <mergeCell ref="C17:C19"/>
    <mergeCell ref="D17:D19"/>
    <mergeCell ref="C20:E20"/>
    <mergeCell ref="C21:C22"/>
  </mergeCells>
  <printOptions/>
  <pageMargins left="0.787401575" right="0.787401575" top="0.984251969" bottom="0.984251969"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dimension ref="A1:U322"/>
  <sheetViews>
    <sheetView zoomScalePageLayoutView="0" workbookViewId="0" topLeftCell="A30">
      <selection activeCell="C36" sqref="C36:E36"/>
    </sheetView>
  </sheetViews>
  <sheetFormatPr defaultColWidth="11.421875" defaultRowHeight="15"/>
  <cols>
    <col min="1" max="1" width="21.140625" style="0" customWidth="1"/>
    <col min="2" max="2" width="20.421875" style="0" customWidth="1"/>
    <col min="3" max="3" width="33.421875" style="0" customWidth="1"/>
    <col min="4" max="4" width="14.28125" style="0" customWidth="1"/>
    <col min="5" max="5" width="31.00390625" style="0" customWidth="1"/>
    <col min="6" max="6" width="14.28125" style="0" customWidth="1"/>
    <col min="7" max="7" width="49.421875" style="0" customWidth="1"/>
    <col min="8" max="8" width="13.140625" style="0" customWidth="1"/>
  </cols>
  <sheetData>
    <row r="1" spans="2:6" ht="15.75">
      <c r="B1" s="1" t="s">
        <v>0</v>
      </c>
      <c r="C1" s="1"/>
      <c r="D1" s="1"/>
      <c r="E1" s="1"/>
      <c r="F1" s="1" t="s">
        <v>1</v>
      </c>
    </row>
    <row r="2" spans="2:6" ht="15.75">
      <c r="B2" s="1" t="s">
        <v>2</v>
      </c>
      <c r="C2" s="1"/>
      <c r="D2" s="1"/>
      <c r="E2" s="1"/>
      <c r="F2" s="1" t="s">
        <v>3</v>
      </c>
    </row>
    <row r="3" spans="2:6" ht="15.75">
      <c r="B3" s="1" t="s">
        <v>4</v>
      </c>
      <c r="C3" s="1"/>
      <c r="D3" s="1"/>
      <c r="E3" s="1"/>
      <c r="F3" s="1" t="s">
        <v>5</v>
      </c>
    </row>
    <row r="4" spans="2:6" ht="15.75">
      <c r="B4" s="1" t="s">
        <v>6</v>
      </c>
      <c r="C4" s="1"/>
      <c r="D4" s="1"/>
      <c r="E4" s="1"/>
      <c r="F4" s="1"/>
    </row>
    <row r="5" spans="2:6" ht="15.75">
      <c r="B5" s="2" t="s">
        <v>7</v>
      </c>
      <c r="C5" s="2"/>
      <c r="D5" s="2"/>
      <c r="E5" s="2"/>
      <c r="F5" s="2"/>
    </row>
    <row r="6" spans="2:6" ht="15.75">
      <c r="B6" s="2" t="s">
        <v>8</v>
      </c>
      <c r="C6" s="2"/>
      <c r="D6" s="2"/>
      <c r="E6" s="2"/>
      <c r="F6" s="2"/>
    </row>
    <row r="7" spans="2:6" ht="15.75">
      <c r="B7" s="3"/>
      <c r="C7" s="3"/>
      <c r="D7" s="3"/>
      <c r="E7" s="3"/>
      <c r="F7" s="3"/>
    </row>
    <row r="8" spans="2:6" ht="15.75">
      <c r="B8" s="3"/>
      <c r="C8" s="3"/>
      <c r="D8" s="3"/>
      <c r="E8" s="3"/>
      <c r="F8" s="3"/>
    </row>
    <row r="9" spans="2:6" ht="15.75">
      <c r="B9" s="3"/>
      <c r="C9" s="3"/>
      <c r="D9" s="3"/>
      <c r="E9" s="3"/>
      <c r="F9" s="3"/>
    </row>
    <row r="10" spans="2:6" ht="15.75">
      <c r="B10" s="3"/>
      <c r="C10" s="3"/>
      <c r="D10" s="3"/>
      <c r="E10" s="3"/>
      <c r="F10" s="3"/>
    </row>
    <row r="11" spans="2:6" ht="15.75">
      <c r="B11" s="3"/>
      <c r="C11" s="3"/>
      <c r="D11" s="3"/>
      <c r="E11" s="3"/>
      <c r="F11" s="3"/>
    </row>
    <row r="12" spans="2:21" ht="15.75">
      <c r="B12" s="451" t="s">
        <v>311</v>
      </c>
      <c r="C12" s="452"/>
      <c r="D12" s="452"/>
      <c r="E12" s="452"/>
      <c r="F12" s="452"/>
      <c r="G12" s="452"/>
      <c r="H12" s="452"/>
      <c r="I12" s="452"/>
      <c r="J12" s="452"/>
      <c r="K12" s="452"/>
      <c r="L12" s="452"/>
      <c r="M12" s="452"/>
      <c r="N12" s="452"/>
      <c r="O12" s="452"/>
      <c r="P12" s="452"/>
      <c r="Q12" s="452"/>
      <c r="R12" s="452"/>
      <c r="S12" s="452"/>
      <c r="T12" s="452"/>
      <c r="U12" s="452"/>
    </row>
    <row r="13" spans="2:6" ht="15.75">
      <c r="B13" s="198" t="s">
        <v>339</v>
      </c>
      <c r="C13" s="4"/>
      <c r="D13" s="4"/>
      <c r="E13" s="4"/>
      <c r="F13" s="4"/>
    </row>
    <row r="14" spans="3:6" ht="16.5" thickBot="1">
      <c r="C14" s="4"/>
      <c r="D14" s="4"/>
      <c r="E14" s="4"/>
      <c r="F14" s="4"/>
    </row>
    <row r="15" spans="2:8" ht="49.5" customHeight="1" thickBot="1" thickTop="1">
      <c r="B15" s="89" t="s">
        <v>272</v>
      </c>
      <c r="C15" s="89" t="s">
        <v>9</v>
      </c>
      <c r="D15" s="472" t="s">
        <v>235</v>
      </c>
      <c r="E15" s="472"/>
      <c r="F15" s="45" t="s">
        <v>137</v>
      </c>
      <c r="G15" s="44" t="s">
        <v>197</v>
      </c>
      <c r="H15" s="44" t="s">
        <v>11</v>
      </c>
    </row>
    <row r="16" spans="2:8" ht="24" customHeight="1" thickBot="1" thickTop="1">
      <c r="B16" s="390" t="s">
        <v>12</v>
      </c>
      <c r="C16" s="387" t="s">
        <v>236</v>
      </c>
      <c r="D16" s="387"/>
      <c r="E16" s="387"/>
      <c r="F16" s="48">
        <f>SUM(G16:Q16)</f>
        <v>0</v>
      </c>
      <c r="G16" s="61"/>
      <c r="H16" s="49"/>
    </row>
    <row r="17" spans="2:8" ht="48.75" thickBot="1" thickTop="1">
      <c r="B17" s="390"/>
      <c r="C17" s="397"/>
      <c r="D17" s="399" t="s">
        <v>237</v>
      </c>
      <c r="E17" s="110" t="s">
        <v>238</v>
      </c>
      <c r="F17" s="99">
        <f aca="true" t="shared" si="0" ref="F17:F39">SUM(G17:Q17)</f>
        <v>0</v>
      </c>
      <c r="G17" s="61"/>
      <c r="H17" s="49"/>
    </row>
    <row r="18" spans="2:8" ht="48.75" thickBot="1" thickTop="1">
      <c r="B18" s="390"/>
      <c r="C18" s="398"/>
      <c r="D18" s="399"/>
      <c r="E18" s="110" t="s">
        <v>239</v>
      </c>
      <c r="F18" s="99">
        <f>SUM(G18:Q18)</f>
        <v>0</v>
      </c>
      <c r="G18" s="61"/>
      <c r="H18" s="49"/>
    </row>
    <row r="19" spans="2:8" ht="17.25" thickBot="1" thickTop="1">
      <c r="B19" s="390"/>
      <c r="C19" s="398"/>
      <c r="D19" s="399"/>
      <c r="E19" s="110" t="s">
        <v>240</v>
      </c>
      <c r="F19" s="99">
        <f t="shared" si="0"/>
        <v>0</v>
      </c>
      <c r="G19" s="61"/>
      <c r="H19" s="49"/>
    </row>
    <row r="20" spans="2:8" ht="39" customHeight="1" thickBot="1" thickTop="1">
      <c r="B20" s="390"/>
      <c r="C20" s="387" t="s">
        <v>297</v>
      </c>
      <c r="D20" s="387"/>
      <c r="E20" s="387"/>
      <c r="F20" s="48">
        <f t="shared" si="0"/>
        <v>0</v>
      </c>
      <c r="G20" s="61"/>
      <c r="H20" s="49"/>
    </row>
    <row r="21" spans="2:8" ht="64.5" thickBot="1" thickTop="1">
      <c r="B21" s="390"/>
      <c r="C21" s="398"/>
      <c r="D21" s="399" t="s">
        <v>242</v>
      </c>
      <c r="E21" s="110" t="s">
        <v>243</v>
      </c>
      <c r="F21" s="48">
        <f t="shared" si="0"/>
        <v>0</v>
      </c>
      <c r="G21" s="61"/>
      <c r="H21" s="49"/>
    </row>
    <row r="22" spans="2:8" ht="48.75" thickBot="1" thickTop="1">
      <c r="B22" s="390"/>
      <c r="C22" s="398"/>
      <c r="D22" s="399"/>
      <c r="E22" s="110" t="s">
        <v>244</v>
      </c>
      <c r="F22" s="48">
        <f t="shared" si="0"/>
        <v>0</v>
      </c>
      <c r="G22" s="61"/>
      <c r="H22" s="49"/>
    </row>
    <row r="23" spans="2:8" ht="36" customHeight="1" thickBot="1" thickTop="1">
      <c r="B23" s="447"/>
      <c r="C23" s="387" t="s">
        <v>298</v>
      </c>
      <c r="D23" s="387"/>
      <c r="E23" s="387"/>
      <c r="F23" s="48">
        <f t="shared" si="0"/>
        <v>0</v>
      </c>
      <c r="G23" s="61"/>
      <c r="H23" s="49"/>
    </row>
    <row r="24" spans="2:8" ht="37.5" customHeight="1" thickBot="1" thickTop="1">
      <c r="B24" s="465" t="s">
        <v>25</v>
      </c>
      <c r="C24" s="391" t="s">
        <v>246</v>
      </c>
      <c r="D24" s="387"/>
      <c r="E24" s="387"/>
      <c r="F24" s="48">
        <f>SUM(G24:Q24)</f>
        <v>0</v>
      </c>
      <c r="G24" s="61"/>
      <c r="H24" s="49"/>
    </row>
    <row r="25" spans="2:8" ht="37.5" customHeight="1" thickBot="1" thickTop="1">
      <c r="B25" s="466"/>
      <c r="C25" s="233"/>
      <c r="D25" s="459" t="s">
        <v>247</v>
      </c>
      <c r="E25" s="110" t="s">
        <v>248</v>
      </c>
      <c r="F25" s="48"/>
      <c r="G25" s="61"/>
      <c r="H25" s="49"/>
    </row>
    <row r="26" spans="2:8" ht="27.75" customHeight="1" thickBot="1" thickTop="1">
      <c r="B26" s="466"/>
      <c r="C26" s="392"/>
      <c r="D26" s="460"/>
      <c r="E26" s="110" t="s">
        <v>249</v>
      </c>
      <c r="F26" s="48">
        <f t="shared" si="0"/>
        <v>0</v>
      </c>
      <c r="G26" s="61"/>
      <c r="H26" s="49"/>
    </row>
    <row r="27" spans="2:8" ht="78" customHeight="1" thickBot="1" thickTop="1">
      <c r="B27" s="466"/>
      <c r="C27" s="392"/>
      <c r="D27" s="461"/>
      <c r="E27" s="110" t="s">
        <v>198</v>
      </c>
      <c r="F27" s="48">
        <f>+F26+F25</f>
        <v>0</v>
      </c>
      <c r="G27" s="61"/>
      <c r="H27" s="62"/>
    </row>
    <row r="28" spans="2:8" ht="78" customHeight="1" thickBot="1" thickTop="1">
      <c r="B28" s="466"/>
      <c r="C28" s="234"/>
      <c r="D28" s="459" t="s">
        <v>323</v>
      </c>
      <c r="E28" s="110" t="s">
        <v>251</v>
      </c>
      <c r="F28" s="48"/>
      <c r="G28" s="61"/>
      <c r="H28" s="62"/>
    </row>
    <row r="29" spans="2:8" ht="43.5" customHeight="1" thickBot="1" thickTop="1">
      <c r="B29" s="466"/>
      <c r="C29" s="240"/>
      <c r="D29" s="460"/>
      <c r="E29" s="110" t="s">
        <v>252</v>
      </c>
      <c r="F29" s="48">
        <f t="shared" si="0"/>
        <v>0</v>
      </c>
      <c r="G29" s="61"/>
      <c r="H29" s="49"/>
    </row>
    <row r="30" spans="2:8" ht="43.5" customHeight="1" thickBot="1" thickTop="1">
      <c r="B30" s="466"/>
      <c r="C30" s="240"/>
      <c r="D30" s="461"/>
      <c r="E30" s="110" t="s">
        <v>198</v>
      </c>
      <c r="F30" s="48">
        <f>+F29+F28</f>
        <v>0</v>
      </c>
      <c r="G30" s="61"/>
      <c r="H30" s="49"/>
    </row>
    <row r="31" spans="2:8" ht="43.5" customHeight="1" thickBot="1" thickTop="1">
      <c r="B31" s="466"/>
      <c r="C31" s="462" t="s">
        <v>299</v>
      </c>
      <c r="D31" s="463"/>
      <c r="E31" s="464"/>
      <c r="F31" s="48">
        <f t="shared" si="0"/>
        <v>0</v>
      </c>
      <c r="G31" s="61"/>
      <c r="H31" s="49"/>
    </row>
    <row r="32" spans="2:8" ht="43.5" customHeight="1" thickBot="1" thickTop="1">
      <c r="B32" s="467"/>
      <c r="C32" s="385" t="s">
        <v>300</v>
      </c>
      <c r="D32" s="386"/>
      <c r="E32" s="386"/>
      <c r="F32" s="48">
        <f t="shared" si="0"/>
        <v>0</v>
      </c>
      <c r="G32" s="61"/>
      <c r="H32" s="49"/>
    </row>
    <row r="33" spans="2:8" ht="43.5" customHeight="1" thickBot="1" thickTop="1">
      <c r="B33" s="468" t="s">
        <v>255</v>
      </c>
      <c r="C33" s="471" t="s">
        <v>305</v>
      </c>
      <c r="D33" s="449"/>
      <c r="E33" s="449"/>
      <c r="F33" s="48">
        <f t="shared" si="0"/>
        <v>0</v>
      </c>
      <c r="G33" s="61"/>
      <c r="H33" s="49"/>
    </row>
    <row r="34" spans="2:8" ht="43.5" customHeight="1" thickBot="1" thickTop="1">
      <c r="B34" s="469"/>
      <c r="C34" s="391" t="s">
        <v>306</v>
      </c>
      <c r="D34" s="387"/>
      <c r="E34" s="387"/>
      <c r="F34" s="48">
        <f t="shared" si="0"/>
        <v>0</v>
      </c>
      <c r="G34" s="61"/>
      <c r="H34" s="49"/>
    </row>
    <row r="35" spans="2:8" ht="43.5" customHeight="1" thickBot="1" thickTop="1">
      <c r="B35" s="469"/>
      <c r="C35" s="391" t="s">
        <v>307</v>
      </c>
      <c r="D35" s="387"/>
      <c r="E35" s="387"/>
      <c r="F35" s="48">
        <f t="shared" si="0"/>
        <v>0</v>
      </c>
      <c r="G35" s="61"/>
      <c r="H35" s="49"/>
    </row>
    <row r="36" spans="2:8" ht="43.5" customHeight="1" thickBot="1" thickTop="1">
      <c r="B36" s="470"/>
      <c r="C36" s="391" t="s">
        <v>308</v>
      </c>
      <c r="D36" s="387"/>
      <c r="E36" s="387"/>
      <c r="F36" s="48">
        <f t="shared" si="0"/>
        <v>0</v>
      </c>
      <c r="G36" s="61"/>
      <c r="H36" s="49"/>
    </row>
    <row r="37" spans="2:8" ht="43.5" customHeight="1" thickBot="1" thickTop="1">
      <c r="B37" s="468" t="s">
        <v>260</v>
      </c>
      <c r="C37" s="391" t="s">
        <v>301</v>
      </c>
      <c r="D37" s="387"/>
      <c r="E37" s="387"/>
      <c r="F37" s="48">
        <f t="shared" si="0"/>
        <v>0</v>
      </c>
      <c r="G37" s="61"/>
      <c r="H37" s="49"/>
    </row>
    <row r="38" spans="2:8" ht="68.25" customHeight="1" thickBot="1" thickTop="1">
      <c r="B38" s="469"/>
      <c r="C38" s="401" t="s">
        <v>302</v>
      </c>
      <c r="D38" s="401"/>
      <c r="E38" s="391"/>
      <c r="F38" s="48">
        <f t="shared" si="0"/>
        <v>0</v>
      </c>
      <c r="G38" s="61"/>
      <c r="H38" s="49"/>
    </row>
    <row r="39" spans="2:8" ht="56.25" customHeight="1" thickBot="1" thickTop="1">
      <c r="B39" s="469"/>
      <c r="C39" s="391" t="s">
        <v>303</v>
      </c>
      <c r="D39" s="387"/>
      <c r="E39" s="387"/>
      <c r="F39" s="48">
        <f t="shared" si="0"/>
        <v>0</v>
      </c>
      <c r="G39" s="61"/>
      <c r="H39" s="49"/>
    </row>
    <row r="40" spans="2:16" ht="17.25" thickBot="1" thickTop="1">
      <c r="B40" s="470"/>
      <c r="C40" s="391" t="s">
        <v>304</v>
      </c>
      <c r="D40" s="387"/>
      <c r="E40" s="400"/>
      <c r="F40" s="48"/>
      <c r="G40" s="61"/>
      <c r="H40" s="61"/>
      <c r="I40" s="51"/>
      <c r="J40" s="51"/>
      <c r="K40" s="51"/>
      <c r="L40" s="51"/>
      <c r="M40" s="51"/>
      <c r="N40" s="51"/>
      <c r="O40" s="51"/>
      <c r="P40" s="52"/>
    </row>
    <row r="41" spans="2:16" ht="46.5" thickBot="1" thickTop="1">
      <c r="B41" s="221" t="s">
        <v>266</v>
      </c>
      <c r="C41" s="391" t="s">
        <v>267</v>
      </c>
      <c r="D41" s="387"/>
      <c r="E41" s="400"/>
      <c r="F41" s="48"/>
      <c r="G41" s="61"/>
      <c r="H41" s="61"/>
      <c r="I41" s="51"/>
      <c r="J41" s="51"/>
      <c r="K41" s="51"/>
      <c r="L41" s="51"/>
      <c r="M41" s="51"/>
      <c r="N41" s="51"/>
      <c r="O41" s="51"/>
      <c r="P41" s="52"/>
    </row>
    <row r="42" spans="2:16" ht="15.75">
      <c r="B42" s="51"/>
      <c r="C42" s="51"/>
      <c r="D42" s="51"/>
      <c r="E42" s="51"/>
      <c r="F42" s="51"/>
      <c r="G42" s="51"/>
      <c r="H42" s="51"/>
      <c r="I42" s="51"/>
      <c r="J42" s="51"/>
      <c r="K42" s="51"/>
      <c r="L42" s="51"/>
      <c r="M42" s="51"/>
      <c r="N42" s="51"/>
      <c r="O42" s="51"/>
      <c r="P42" s="52"/>
    </row>
    <row r="43" spans="2:16" ht="15.75">
      <c r="B43" s="51"/>
      <c r="C43" s="51"/>
      <c r="D43" s="51"/>
      <c r="E43" s="51"/>
      <c r="F43" s="51"/>
      <c r="G43" s="51"/>
      <c r="H43" s="51"/>
      <c r="I43" s="51"/>
      <c r="J43" s="51"/>
      <c r="K43" s="51"/>
      <c r="L43" s="51"/>
      <c r="M43" s="51"/>
      <c r="N43" s="51"/>
      <c r="O43" s="51"/>
      <c r="P43" s="52"/>
    </row>
    <row r="44" spans="1:15" ht="15.75">
      <c r="A44" s="51"/>
      <c r="B44" s="51"/>
      <c r="C44" s="51"/>
      <c r="D44" s="51"/>
      <c r="E44" s="51"/>
      <c r="F44" s="51"/>
      <c r="G44" s="51"/>
      <c r="H44" s="51"/>
      <c r="I44" s="51"/>
      <c r="J44" s="51"/>
      <c r="K44" s="51"/>
      <c r="L44" s="51"/>
      <c r="M44" s="51"/>
      <c r="N44" s="51"/>
      <c r="O44" s="52"/>
    </row>
    <row r="45" spans="1:15" ht="15.75">
      <c r="A45" s="51"/>
      <c r="B45" s="51"/>
      <c r="C45" s="51"/>
      <c r="D45" s="51"/>
      <c r="E45" s="51"/>
      <c r="F45" s="51"/>
      <c r="G45" s="51"/>
      <c r="H45" s="51"/>
      <c r="I45" s="51"/>
      <c r="J45" s="51"/>
      <c r="K45" s="51"/>
      <c r="L45" s="51"/>
      <c r="M45" s="51"/>
      <c r="N45" s="51"/>
      <c r="O45" s="52"/>
    </row>
    <row r="46" spans="1:15" ht="15.75">
      <c r="A46" s="51"/>
      <c r="B46" s="51"/>
      <c r="C46" s="51"/>
      <c r="D46" s="51"/>
      <c r="E46" s="51"/>
      <c r="F46" s="51"/>
      <c r="G46" s="51"/>
      <c r="H46" s="51"/>
      <c r="I46" s="51"/>
      <c r="J46" s="51"/>
      <c r="K46" s="51"/>
      <c r="L46" s="51"/>
      <c r="M46" s="51"/>
      <c r="N46" s="51"/>
      <c r="O46" s="52"/>
    </row>
    <row r="47" spans="1:15" ht="15.75">
      <c r="A47" s="51"/>
      <c r="B47" s="51"/>
      <c r="C47" s="51"/>
      <c r="D47" s="51"/>
      <c r="E47" s="51"/>
      <c r="F47" s="51"/>
      <c r="G47" s="51"/>
      <c r="H47" s="51"/>
      <c r="I47" s="51"/>
      <c r="J47" s="51"/>
      <c r="K47" s="51"/>
      <c r="L47" s="51"/>
      <c r="M47" s="51"/>
      <c r="N47" s="51"/>
      <c r="O47" s="52"/>
    </row>
    <row r="48" spans="1:15" ht="15.75">
      <c r="A48" s="51"/>
      <c r="B48" s="51"/>
      <c r="C48" s="51"/>
      <c r="D48" s="51"/>
      <c r="E48" s="51"/>
      <c r="F48" s="51"/>
      <c r="G48" s="51"/>
      <c r="H48" s="51"/>
      <c r="I48" s="51"/>
      <c r="J48" s="51"/>
      <c r="K48" s="51"/>
      <c r="L48" s="51"/>
      <c r="M48" s="51"/>
      <c r="N48" s="51"/>
      <c r="O48" s="52"/>
    </row>
    <row r="49" spans="1:15" ht="15.75">
      <c r="A49" s="51"/>
      <c r="B49" s="51"/>
      <c r="C49" s="51"/>
      <c r="D49" s="51"/>
      <c r="E49" s="51"/>
      <c r="F49" s="51"/>
      <c r="G49" s="51"/>
      <c r="H49" s="51"/>
      <c r="I49" s="51"/>
      <c r="J49" s="51"/>
      <c r="K49" s="51"/>
      <c r="L49" s="51"/>
      <c r="M49" s="51"/>
      <c r="N49" s="51"/>
      <c r="O49" s="52"/>
    </row>
    <row r="50" spans="1:15" ht="15.75">
      <c r="A50" s="51"/>
      <c r="B50" s="51"/>
      <c r="C50" s="51"/>
      <c r="D50" s="51"/>
      <c r="E50" s="51"/>
      <c r="F50" s="51"/>
      <c r="G50" s="51"/>
      <c r="H50" s="51"/>
      <c r="I50" s="51"/>
      <c r="J50" s="51"/>
      <c r="K50" s="51"/>
      <c r="L50" s="51"/>
      <c r="M50" s="51"/>
      <c r="N50" s="51"/>
      <c r="O50" s="52"/>
    </row>
    <row r="51" spans="1:15" ht="15.75">
      <c r="A51" s="51"/>
      <c r="B51" s="51"/>
      <c r="C51" s="51"/>
      <c r="D51" s="51"/>
      <c r="E51" s="51"/>
      <c r="F51" s="51"/>
      <c r="G51" s="51"/>
      <c r="H51" s="51"/>
      <c r="I51" s="51"/>
      <c r="J51" s="51"/>
      <c r="K51" s="51"/>
      <c r="L51" s="51"/>
      <c r="M51" s="51"/>
      <c r="N51" s="51"/>
      <c r="O51" s="52"/>
    </row>
    <row r="52" spans="1:15" ht="15.75">
      <c r="A52" s="51"/>
      <c r="B52" s="51"/>
      <c r="C52" s="51"/>
      <c r="D52" s="51"/>
      <c r="E52" s="51"/>
      <c r="F52" s="51"/>
      <c r="G52" s="51"/>
      <c r="H52" s="51"/>
      <c r="I52" s="51"/>
      <c r="J52" s="51"/>
      <c r="K52" s="51"/>
      <c r="L52" s="51"/>
      <c r="M52" s="51"/>
      <c r="N52" s="51"/>
      <c r="O52" s="52"/>
    </row>
    <row r="53" spans="1:15" ht="15.75">
      <c r="A53" s="51"/>
      <c r="B53" s="51"/>
      <c r="C53" s="51"/>
      <c r="D53" s="51"/>
      <c r="E53" s="51"/>
      <c r="F53" s="51"/>
      <c r="G53" s="51"/>
      <c r="H53" s="51"/>
      <c r="I53" s="51"/>
      <c r="J53" s="51"/>
      <c r="K53" s="51"/>
      <c r="L53" s="51"/>
      <c r="M53" s="51"/>
      <c r="N53" s="51"/>
      <c r="O53" s="52"/>
    </row>
    <row r="54" spans="1:15" ht="15.75">
      <c r="A54" s="51"/>
      <c r="B54" s="51"/>
      <c r="C54" s="51"/>
      <c r="D54" s="51"/>
      <c r="E54" s="51"/>
      <c r="F54" s="51"/>
      <c r="G54" s="51"/>
      <c r="H54" s="51"/>
      <c r="I54" s="51"/>
      <c r="J54" s="51"/>
      <c r="K54" s="51"/>
      <c r="L54" s="51"/>
      <c r="M54" s="51"/>
      <c r="N54" s="51"/>
      <c r="O54" s="52"/>
    </row>
    <row r="55" spans="1:15" ht="15.75">
      <c r="A55" s="51"/>
      <c r="B55" s="51"/>
      <c r="C55" s="51"/>
      <c r="D55" s="51"/>
      <c r="E55" s="51"/>
      <c r="F55" s="51"/>
      <c r="G55" s="51"/>
      <c r="H55" s="51"/>
      <c r="I55" s="51"/>
      <c r="J55" s="51"/>
      <c r="K55" s="51"/>
      <c r="L55" s="51"/>
      <c r="M55" s="51"/>
      <c r="N55" s="51"/>
      <c r="O55" s="52"/>
    </row>
    <row r="56" spans="1:15" ht="15.75">
      <c r="A56" s="51"/>
      <c r="B56" s="51"/>
      <c r="C56" s="51"/>
      <c r="D56" s="51"/>
      <c r="E56" s="51"/>
      <c r="F56" s="51"/>
      <c r="G56" s="51"/>
      <c r="H56" s="51"/>
      <c r="I56" s="51"/>
      <c r="J56" s="51"/>
      <c r="K56" s="51"/>
      <c r="L56" s="51"/>
      <c r="M56" s="51"/>
      <c r="N56" s="51"/>
      <c r="O56" s="52"/>
    </row>
    <row r="57" spans="1:15" ht="15.75">
      <c r="A57" s="51"/>
      <c r="B57" s="51"/>
      <c r="C57" s="51"/>
      <c r="D57" s="51"/>
      <c r="E57" s="51"/>
      <c r="F57" s="51"/>
      <c r="G57" s="51"/>
      <c r="H57" s="51"/>
      <c r="I57" s="51"/>
      <c r="J57" s="51"/>
      <c r="K57" s="51"/>
      <c r="L57" s="51"/>
      <c r="M57" s="51"/>
      <c r="N57" s="51"/>
      <c r="O57" s="52"/>
    </row>
    <row r="58" spans="1:15" ht="15.75">
      <c r="A58" s="51"/>
      <c r="B58" s="51"/>
      <c r="C58" s="51"/>
      <c r="D58" s="51"/>
      <c r="E58" s="51"/>
      <c r="F58" s="51"/>
      <c r="G58" s="51"/>
      <c r="H58" s="51"/>
      <c r="I58" s="51"/>
      <c r="J58" s="51"/>
      <c r="K58" s="51"/>
      <c r="L58" s="51"/>
      <c r="M58" s="51"/>
      <c r="N58" s="51"/>
      <c r="O58" s="52"/>
    </row>
    <row r="59" spans="1:15" ht="15.75">
      <c r="A59" s="51"/>
      <c r="B59" s="51"/>
      <c r="C59" s="51"/>
      <c r="D59" s="51"/>
      <c r="E59" s="51"/>
      <c r="F59" s="51"/>
      <c r="G59" s="51"/>
      <c r="H59" s="51"/>
      <c r="I59" s="51"/>
      <c r="J59" s="51"/>
      <c r="K59" s="51"/>
      <c r="L59" s="51"/>
      <c r="M59" s="51"/>
      <c r="N59" s="51"/>
      <c r="O59" s="52"/>
    </row>
    <row r="60" spans="1:15" ht="15.75">
      <c r="A60" s="51"/>
      <c r="B60" s="51"/>
      <c r="C60" s="51"/>
      <c r="D60" s="51"/>
      <c r="E60" s="51"/>
      <c r="F60" s="51"/>
      <c r="G60" s="51"/>
      <c r="H60" s="51"/>
      <c r="I60" s="51"/>
      <c r="J60" s="51"/>
      <c r="K60" s="51"/>
      <c r="L60" s="51"/>
      <c r="M60" s="51"/>
      <c r="N60" s="51"/>
      <c r="O60" s="52"/>
    </row>
    <row r="61" spans="1:15" ht="15.75">
      <c r="A61" s="51"/>
      <c r="B61" s="51"/>
      <c r="C61" s="51"/>
      <c r="D61" s="51"/>
      <c r="E61" s="51"/>
      <c r="F61" s="51"/>
      <c r="G61" s="51"/>
      <c r="H61" s="51"/>
      <c r="I61" s="51"/>
      <c r="J61" s="51"/>
      <c r="K61" s="51"/>
      <c r="L61" s="51"/>
      <c r="M61" s="51"/>
      <c r="N61" s="51"/>
      <c r="O61" s="52"/>
    </row>
    <row r="62" spans="1:15" ht="15.75">
      <c r="A62" s="51"/>
      <c r="B62" s="51"/>
      <c r="C62" s="51"/>
      <c r="D62" s="51"/>
      <c r="E62" s="51"/>
      <c r="F62" s="51"/>
      <c r="G62" s="51"/>
      <c r="H62" s="51"/>
      <c r="I62" s="51"/>
      <c r="J62" s="51"/>
      <c r="K62" s="51"/>
      <c r="L62" s="51"/>
      <c r="M62" s="51"/>
      <c r="N62" s="51"/>
      <c r="O62" s="52"/>
    </row>
    <row r="63" spans="1:15" ht="15.75">
      <c r="A63" s="51"/>
      <c r="B63" s="51"/>
      <c r="C63" s="51"/>
      <c r="D63" s="51"/>
      <c r="E63" s="51"/>
      <c r="F63" s="51"/>
      <c r="G63" s="51"/>
      <c r="H63" s="51"/>
      <c r="I63" s="51"/>
      <c r="J63" s="51"/>
      <c r="K63" s="51"/>
      <c r="L63" s="51"/>
      <c r="M63" s="51"/>
      <c r="N63" s="51"/>
      <c r="O63" s="52"/>
    </row>
    <row r="64" spans="1:15" ht="15.75">
      <c r="A64" s="51"/>
      <c r="B64" s="51"/>
      <c r="C64" s="51"/>
      <c r="D64" s="51"/>
      <c r="E64" s="51"/>
      <c r="F64" s="51"/>
      <c r="G64" s="51"/>
      <c r="H64" s="51"/>
      <c r="I64" s="51"/>
      <c r="J64" s="51"/>
      <c r="K64" s="51"/>
      <c r="L64" s="51"/>
      <c r="M64" s="51"/>
      <c r="N64" s="51"/>
      <c r="O64" s="52"/>
    </row>
    <row r="65" spans="1:15" ht="15.75">
      <c r="A65" s="51"/>
      <c r="B65" s="51"/>
      <c r="C65" s="51"/>
      <c r="D65" s="51"/>
      <c r="E65" s="51"/>
      <c r="F65" s="51"/>
      <c r="G65" s="51"/>
      <c r="H65" s="51"/>
      <c r="I65" s="51"/>
      <c r="J65" s="51"/>
      <c r="K65" s="51"/>
      <c r="L65" s="51"/>
      <c r="M65" s="51"/>
      <c r="N65" s="51"/>
      <c r="O65" s="52"/>
    </row>
    <row r="66" spans="1:15" ht="15.75">
      <c r="A66" s="51"/>
      <c r="B66" s="51"/>
      <c r="C66" s="51"/>
      <c r="D66" s="51"/>
      <c r="E66" s="51"/>
      <c r="F66" s="51"/>
      <c r="G66" s="51"/>
      <c r="H66" s="51"/>
      <c r="I66" s="51"/>
      <c r="J66" s="51"/>
      <c r="K66" s="51"/>
      <c r="L66" s="51"/>
      <c r="M66" s="51"/>
      <c r="N66" s="51"/>
      <c r="O66" s="52"/>
    </row>
    <row r="67" spans="1:15" ht="15.75">
      <c r="A67" s="51"/>
      <c r="B67" s="51"/>
      <c r="C67" s="51"/>
      <c r="D67" s="51"/>
      <c r="E67" s="51"/>
      <c r="F67" s="51"/>
      <c r="G67" s="51"/>
      <c r="H67" s="51"/>
      <c r="I67" s="51"/>
      <c r="J67" s="51"/>
      <c r="K67" s="51"/>
      <c r="L67" s="51"/>
      <c r="M67" s="51"/>
      <c r="N67" s="51"/>
      <c r="O67" s="52"/>
    </row>
    <row r="68" spans="1:15" ht="15.75">
      <c r="A68" s="51"/>
      <c r="B68" s="51"/>
      <c r="C68" s="51"/>
      <c r="D68" s="51"/>
      <c r="E68" s="51"/>
      <c r="F68" s="51"/>
      <c r="G68" s="51"/>
      <c r="H68" s="51"/>
      <c r="I68" s="51"/>
      <c r="J68" s="51"/>
      <c r="K68" s="51"/>
      <c r="L68" s="51"/>
      <c r="M68" s="51"/>
      <c r="N68" s="51"/>
      <c r="O68" s="52"/>
    </row>
    <row r="69" spans="1:15" ht="15.75">
      <c r="A69" s="51"/>
      <c r="B69" s="51"/>
      <c r="C69" s="51"/>
      <c r="D69" s="51"/>
      <c r="E69" s="51"/>
      <c r="F69" s="51"/>
      <c r="G69" s="51"/>
      <c r="H69" s="51"/>
      <c r="I69" s="51"/>
      <c r="J69" s="51"/>
      <c r="K69" s="51"/>
      <c r="L69" s="51"/>
      <c r="M69" s="51"/>
      <c r="N69" s="51"/>
      <c r="O69" s="52"/>
    </row>
    <row r="70" spans="1:15" ht="15.75">
      <c r="A70" s="51"/>
      <c r="B70" s="51"/>
      <c r="C70" s="51"/>
      <c r="D70" s="51"/>
      <c r="E70" s="51"/>
      <c r="F70" s="51"/>
      <c r="G70" s="51"/>
      <c r="H70" s="51"/>
      <c r="I70" s="51"/>
      <c r="J70" s="51"/>
      <c r="K70" s="51"/>
      <c r="L70" s="51"/>
      <c r="M70" s="51"/>
      <c r="N70" s="51"/>
      <c r="O70" s="52"/>
    </row>
    <row r="71" spans="1:15" ht="15.75">
      <c r="A71" s="51"/>
      <c r="B71" s="51"/>
      <c r="C71" s="51"/>
      <c r="D71" s="51"/>
      <c r="E71" s="51"/>
      <c r="F71" s="51"/>
      <c r="G71" s="51"/>
      <c r="H71" s="51"/>
      <c r="I71" s="51"/>
      <c r="J71" s="51"/>
      <c r="K71" s="51"/>
      <c r="L71" s="51"/>
      <c r="M71" s="51"/>
      <c r="N71" s="51"/>
      <c r="O71" s="52"/>
    </row>
    <row r="72" spans="1:15" ht="15.75">
      <c r="A72" s="51"/>
      <c r="B72" s="51"/>
      <c r="C72" s="51"/>
      <c r="D72" s="51"/>
      <c r="E72" s="51"/>
      <c r="F72" s="51"/>
      <c r="G72" s="51"/>
      <c r="H72" s="51"/>
      <c r="I72" s="51"/>
      <c r="J72" s="51"/>
      <c r="K72" s="51"/>
      <c r="L72" s="51"/>
      <c r="M72" s="51"/>
      <c r="N72" s="51"/>
      <c r="O72" s="52"/>
    </row>
    <row r="73" spans="1:15" ht="15.75">
      <c r="A73" s="51"/>
      <c r="B73" s="51"/>
      <c r="C73" s="51"/>
      <c r="D73" s="51"/>
      <c r="E73" s="51"/>
      <c r="F73" s="51"/>
      <c r="G73" s="51"/>
      <c r="H73" s="51"/>
      <c r="I73" s="51"/>
      <c r="J73" s="51"/>
      <c r="K73" s="51"/>
      <c r="L73" s="51"/>
      <c r="M73" s="51"/>
      <c r="N73" s="51"/>
      <c r="O73" s="52"/>
    </row>
    <row r="74" spans="1:15" ht="15.75">
      <c r="A74" s="51"/>
      <c r="B74" s="51"/>
      <c r="C74" s="51"/>
      <c r="D74" s="51"/>
      <c r="E74" s="51"/>
      <c r="F74" s="51"/>
      <c r="G74" s="51"/>
      <c r="H74" s="51"/>
      <c r="I74" s="51"/>
      <c r="J74" s="51"/>
      <c r="K74" s="51"/>
      <c r="L74" s="51"/>
      <c r="M74" s="51"/>
      <c r="N74" s="51"/>
      <c r="O74" s="52"/>
    </row>
    <row r="75" spans="1:15" ht="15.75">
      <c r="A75" s="51"/>
      <c r="B75" s="51"/>
      <c r="C75" s="51"/>
      <c r="D75" s="51"/>
      <c r="E75" s="51"/>
      <c r="F75" s="51"/>
      <c r="G75" s="51"/>
      <c r="H75" s="51"/>
      <c r="I75" s="51"/>
      <c r="J75" s="51"/>
      <c r="K75" s="51"/>
      <c r="L75" s="51"/>
      <c r="M75" s="51"/>
      <c r="N75" s="51"/>
      <c r="O75" s="52"/>
    </row>
    <row r="76" spans="1:15" ht="15.75">
      <c r="A76" s="51"/>
      <c r="B76" s="51"/>
      <c r="C76" s="51"/>
      <c r="D76" s="51"/>
      <c r="E76" s="51"/>
      <c r="F76" s="51"/>
      <c r="G76" s="51"/>
      <c r="H76" s="51"/>
      <c r="I76" s="51"/>
      <c r="J76" s="51"/>
      <c r="K76" s="51"/>
      <c r="L76" s="51"/>
      <c r="M76" s="51"/>
      <c r="N76" s="51"/>
      <c r="O76" s="52"/>
    </row>
    <row r="77" spans="1:15" ht="15.75">
      <c r="A77" s="51"/>
      <c r="B77" s="51"/>
      <c r="C77" s="51"/>
      <c r="D77" s="51"/>
      <c r="E77" s="51"/>
      <c r="F77" s="51"/>
      <c r="G77" s="51"/>
      <c r="H77" s="51"/>
      <c r="I77" s="51"/>
      <c r="J77" s="51"/>
      <c r="K77" s="51"/>
      <c r="L77" s="51"/>
      <c r="M77" s="51"/>
      <c r="N77" s="51"/>
      <c r="O77" s="52"/>
    </row>
    <row r="78" spans="1:15" ht="15.75">
      <c r="A78" s="51"/>
      <c r="B78" s="51"/>
      <c r="C78" s="51"/>
      <c r="D78" s="51"/>
      <c r="E78" s="51"/>
      <c r="F78" s="51"/>
      <c r="G78" s="51"/>
      <c r="H78" s="51"/>
      <c r="I78" s="51"/>
      <c r="J78" s="51"/>
      <c r="K78" s="51"/>
      <c r="L78" s="51"/>
      <c r="M78" s="51"/>
      <c r="N78" s="51"/>
      <c r="O78" s="52"/>
    </row>
    <row r="79" spans="1:15" ht="15.75">
      <c r="A79" s="51"/>
      <c r="B79" s="51"/>
      <c r="C79" s="51"/>
      <c r="D79" s="51"/>
      <c r="E79" s="51"/>
      <c r="F79" s="51"/>
      <c r="G79" s="51"/>
      <c r="H79" s="51"/>
      <c r="I79" s="51"/>
      <c r="J79" s="51"/>
      <c r="K79" s="51"/>
      <c r="L79" s="51"/>
      <c r="M79" s="51"/>
      <c r="N79" s="51"/>
      <c r="O79" s="52"/>
    </row>
    <row r="80" spans="1:15" ht="15.75">
      <c r="A80" s="51"/>
      <c r="B80" s="51"/>
      <c r="C80" s="51"/>
      <c r="D80" s="51"/>
      <c r="E80" s="51"/>
      <c r="F80" s="51"/>
      <c r="G80" s="51"/>
      <c r="H80" s="51"/>
      <c r="I80" s="51"/>
      <c r="J80" s="51"/>
      <c r="K80" s="51"/>
      <c r="L80" s="51"/>
      <c r="M80" s="51"/>
      <c r="N80" s="51"/>
      <c r="O80" s="52"/>
    </row>
    <row r="81" spans="1:15" ht="15.75">
      <c r="A81" s="51"/>
      <c r="B81" s="51"/>
      <c r="C81" s="51"/>
      <c r="D81" s="51"/>
      <c r="E81" s="51"/>
      <c r="F81" s="51"/>
      <c r="G81" s="51"/>
      <c r="H81" s="51"/>
      <c r="I81" s="51"/>
      <c r="J81" s="51"/>
      <c r="K81" s="51"/>
      <c r="L81" s="51"/>
      <c r="M81" s="51"/>
      <c r="N81" s="51"/>
      <c r="O81" s="52"/>
    </row>
    <row r="82" spans="1:15" ht="15.75">
      <c r="A82" s="51"/>
      <c r="B82" s="51"/>
      <c r="C82" s="51"/>
      <c r="D82" s="51"/>
      <c r="E82" s="51"/>
      <c r="F82" s="51"/>
      <c r="G82" s="51"/>
      <c r="H82" s="51"/>
      <c r="I82" s="51"/>
      <c r="J82" s="51"/>
      <c r="K82" s="51"/>
      <c r="L82" s="51"/>
      <c r="M82" s="51"/>
      <c r="N82" s="51"/>
      <c r="O82" s="52"/>
    </row>
    <row r="83" spans="1:15" ht="15.75">
      <c r="A83" s="51"/>
      <c r="B83" s="51"/>
      <c r="C83" s="51"/>
      <c r="D83" s="51"/>
      <c r="E83" s="51"/>
      <c r="F83" s="51"/>
      <c r="G83" s="51"/>
      <c r="H83" s="51"/>
      <c r="I83" s="51"/>
      <c r="J83" s="51"/>
      <c r="K83" s="51"/>
      <c r="L83" s="51"/>
      <c r="M83" s="51"/>
      <c r="N83" s="51"/>
      <c r="O83" s="52"/>
    </row>
    <row r="84" spans="1:15" ht="15.75">
      <c r="A84" s="51"/>
      <c r="B84" s="51"/>
      <c r="C84" s="51"/>
      <c r="D84" s="51"/>
      <c r="E84" s="51"/>
      <c r="F84" s="51"/>
      <c r="G84" s="51"/>
      <c r="H84" s="51"/>
      <c r="I84" s="51"/>
      <c r="J84" s="51"/>
      <c r="K84" s="51"/>
      <c r="L84" s="51"/>
      <c r="M84" s="51"/>
      <c r="N84" s="51"/>
      <c r="O84" s="52"/>
    </row>
    <row r="85" spans="1:15" ht="15.75">
      <c r="A85" s="51"/>
      <c r="B85" s="51"/>
      <c r="C85" s="51"/>
      <c r="D85" s="51"/>
      <c r="E85" s="51"/>
      <c r="F85" s="51"/>
      <c r="G85" s="51"/>
      <c r="H85" s="51"/>
      <c r="I85" s="51"/>
      <c r="J85" s="51"/>
      <c r="K85" s="51"/>
      <c r="L85" s="51"/>
      <c r="M85" s="51"/>
      <c r="N85" s="51"/>
      <c r="O85" s="52"/>
    </row>
    <row r="86" spans="1:15" ht="15.75">
      <c r="A86" s="51"/>
      <c r="B86" s="51"/>
      <c r="C86" s="51"/>
      <c r="D86" s="51"/>
      <c r="E86" s="51"/>
      <c r="F86" s="51"/>
      <c r="G86" s="51"/>
      <c r="H86" s="51"/>
      <c r="I86" s="51"/>
      <c r="J86" s="51"/>
      <c r="K86" s="51"/>
      <c r="L86" s="51"/>
      <c r="M86" s="51"/>
      <c r="N86" s="51"/>
      <c r="O86" s="52"/>
    </row>
    <row r="87" spans="1:15" ht="15.75">
      <c r="A87" s="51"/>
      <c r="B87" s="51"/>
      <c r="C87" s="51"/>
      <c r="D87" s="51"/>
      <c r="E87" s="51"/>
      <c r="F87" s="51"/>
      <c r="G87" s="51"/>
      <c r="H87" s="51"/>
      <c r="I87" s="51"/>
      <c r="J87" s="51"/>
      <c r="K87" s="51"/>
      <c r="L87" s="51"/>
      <c r="M87" s="51"/>
      <c r="N87" s="51"/>
      <c r="O87" s="52"/>
    </row>
    <row r="88" spans="1:15" ht="15.75">
      <c r="A88" s="51"/>
      <c r="B88" s="51"/>
      <c r="C88" s="51"/>
      <c r="D88" s="51"/>
      <c r="E88" s="51"/>
      <c r="F88" s="51"/>
      <c r="G88" s="51"/>
      <c r="H88" s="51"/>
      <c r="I88" s="51"/>
      <c r="J88" s="51"/>
      <c r="K88" s="51"/>
      <c r="L88" s="51"/>
      <c r="M88" s="51"/>
      <c r="N88" s="51"/>
      <c r="O88" s="52"/>
    </row>
    <row r="89" spans="1:15" ht="15.75">
      <c r="A89" s="51"/>
      <c r="B89" s="51"/>
      <c r="C89" s="51"/>
      <c r="D89" s="51"/>
      <c r="E89" s="51"/>
      <c r="F89" s="51"/>
      <c r="G89" s="51"/>
      <c r="H89" s="51"/>
      <c r="I89" s="51"/>
      <c r="J89" s="51"/>
      <c r="K89" s="51"/>
      <c r="L89" s="51"/>
      <c r="M89" s="51"/>
      <c r="N89" s="51"/>
      <c r="O89" s="52"/>
    </row>
    <row r="90" spans="1:15" ht="15.75">
      <c r="A90" s="51"/>
      <c r="B90" s="51"/>
      <c r="C90" s="51"/>
      <c r="D90" s="51"/>
      <c r="E90" s="51"/>
      <c r="F90" s="51"/>
      <c r="G90" s="51"/>
      <c r="H90" s="51"/>
      <c r="I90" s="51"/>
      <c r="J90" s="51"/>
      <c r="K90" s="51"/>
      <c r="L90" s="51"/>
      <c r="M90" s="51"/>
      <c r="N90" s="51"/>
      <c r="O90" s="52"/>
    </row>
    <row r="91" spans="1:15" ht="15.75">
      <c r="A91" s="51"/>
      <c r="B91" s="51"/>
      <c r="C91" s="51"/>
      <c r="D91" s="51"/>
      <c r="E91" s="51"/>
      <c r="F91" s="51"/>
      <c r="G91" s="51"/>
      <c r="H91" s="51"/>
      <c r="I91" s="51"/>
      <c r="J91" s="51"/>
      <c r="K91" s="51"/>
      <c r="L91" s="51"/>
      <c r="M91" s="51"/>
      <c r="N91" s="51"/>
      <c r="O91" s="52"/>
    </row>
    <row r="92" spans="1:15" ht="15.75">
      <c r="A92" s="51"/>
      <c r="B92" s="51"/>
      <c r="C92" s="51"/>
      <c r="D92" s="51"/>
      <c r="E92" s="51"/>
      <c r="F92" s="51"/>
      <c r="G92" s="51"/>
      <c r="H92" s="51"/>
      <c r="I92" s="51"/>
      <c r="J92" s="51"/>
      <c r="K92" s="51"/>
      <c r="L92" s="51"/>
      <c r="M92" s="51"/>
      <c r="N92" s="51"/>
      <c r="O92" s="52"/>
    </row>
    <row r="93" spans="1:15" ht="15.75">
      <c r="A93" s="51"/>
      <c r="B93" s="51"/>
      <c r="C93" s="51"/>
      <c r="D93" s="51"/>
      <c r="E93" s="51"/>
      <c r="F93" s="51"/>
      <c r="G93" s="51"/>
      <c r="H93" s="51"/>
      <c r="I93" s="51"/>
      <c r="J93" s="51"/>
      <c r="K93" s="51"/>
      <c r="L93" s="51"/>
      <c r="M93" s="51"/>
      <c r="N93" s="51"/>
      <c r="O93" s="52"/>
    </row>
    <row r="94" spans="1:15" ht="15.75">
      <c r="A94" s="51"/>
      <c r="B94" s="51"/>
      <c r="C94" s="51"/>
      <c r="D94" s="51"/>
      <c r="E94" s="51"/>
      <c r="F94" s="51"/>
      <c r="G94" s="51"/>
      <c r="H94" s="51"/>
      <c r="I94" s="51"/>
      <c r="J94" s="51"/>
      <c r="K94" s="51"/>
      <c r="L94" s="51"/>
      <c r="M94" s="51"/>
      <c r="N94" s="51"/>
      <c r="O94" s="52"/>
    </row>
    <row r="95" spans="1:15" ht="15.75">
      <c r="A95" s="51"/>
      <c r="B95" s="51"/>
      <c r="C95" s="51"/>
      <c r="D95" s="51"/>
      <c r="E95" s="51"/>
      <c r="F95" s="51"/>
      <c r="G95" s="51"/>
      <c r="H95" s="51"/>
      <c r="I95" s="51"/>
      <c r="J95" s="51"/>
      <c r="K95" s="51"/>
      <c r="L95" s="51"/>
      <c r="M95" s="51"/>
      <c r="N95" s="51"/>
      <c r="O95" s="52"/>
    </row>
    <row r="96" spans="1:15" ht="15.75">
      <c r="A96" s="51"/>
      <c r="B96" s="51"/>
      <c r="C96" s="51"/>
      <c r="D96" s="51"/>
      <c r="E96" s="51"/>
      <c r="F96" s="51"/>
      <c r="G96" s="51"/>
      <c r="H96" s="51"/>
      <c r="I96" s="51"/>
      <c r="J96" s="51"/>
      <c r="K96" s="51"/>
      <c r="L96" s="51"/>
      <c r="M96" s="51"/>
      <c r="N96" s="51"/>
      <c r="O96" s="52"/>
    </row>
    <row r="97" spans="1:15" ht="15.75">
      <c r="A97" s="51"/>
      <c r="B97" s="51"/>
      <c r="C97" s="51"/>
      <c r="D97" s="51"/>
      <c r="E97" s="51"/>
      <c r="F97" s="51"/>
      <c r="G97" s="51"/>
      <c r="H97" s="51"/>
      <c r="I97" s="51"/>
      <c r="J97" s="51"/>
      <c r="K97" s="51"/>
      <c r="L97" s="51"/>
      <c r="M97" s="51"/>
      <c r="N97" s="51"/>
      <c r="O97" s="52"/>
    </row>
    <row r="98" spans="1:15" ht="15.75">
      <c r="A98" s="51"/>
      <c r="B98" s="51"/>
      <c r="C98" s="51"/>
      <c r="D98" s="51"/>
      <c r="E98" s="51"/>
      <c r="F98" s="51"/>
      <c r="G98" s="51"/>
      <c r="H98" s="51"/>
      <c r="I98" s="51"/>
      <c r="J98" s="51"/>
      <c r="K98" s="51"/>
      <c r="L98" s="51"/>
      <c r="M98" s="51"/>
      <c r="N98" s="51"/>
      <c r="O98" s="52"/>
    </row>
    <row r="99" spans="1:15" ht="15.75">
      <c r="A99" s="51"/>
      <c r="B99" s="51"/>
      <c r="C99" s="51"/>
      <c r="D99" s="51"/>
      <c r="E99" s="51"/>
      <c r="F99" s="51"/>
      <c r="G99" s="51"/>
      <c r="H99" s="51"/>
      <c r="I99" s="51"/>
      <c r="J99" s="51"/>
      <c r="K99" s="51"/>
      <c r="L99" s="51"/>
      <c r="M99" s="51"/>
      <c r="N99" s="51"/>
      <c r="O99" s="52"/>
    </row>
    <row r="100" spans="1:15" ht="15.75">
      <c r="A100" s="51"/>
      <c r="B100" s="51"/>
      <c r="C100" s="51"/>
      <c r="D100" s="51"/>
      <c r="E100" s="51"/>
      <c r="F100" s="51"/>
      <c r="G100" s="51"/>
      <c r="H100" s="51"/>
      <c r="I100" s="51"/>
      <c r="J100" s="51"/>
      <c r="K100" s="51"/>
      <c r="L100" s="51"/>
      <c r="M100" s="51"/>
      <c r="N100" s="51"/>
      <c r="O100" s="52"/>
    </row>
    <row r="101" spans="1:15" ht="15.75">
      <c r="A101" s="51"/>
      <c r="B101" s="51"/>
      <c r="C101" s="51"/>
      <c r="D101" s="51"/>
      <c r="E101" s="51"/>
      <c r="F101" s="51"/>
      <c r="G101" s="51"/>
      <c r="H101" s="51"/>
      <c r="I101" s="51"/>
      <c r="J101" s="51"/>
      <c r="K101" s="51"/>
      <c r="L101" s="51"/>
      <c r="M101" s="51"/>
      <c r="N101" s="51"/>
      <c r="O101" s="52"/>
    </row>
    <row r="102" spans="1:15" ht="15.75">
      <c r="A102" s="51"/>
      <c r="B102" s="51"/>
      <c r="C102" s="51"/>
      <c r="D102" s="51"/>
      <c r="E102" s="51"/>
      <c r="F102" s="51"/>
      <c r="G102" s="51"/>
      <c r="H102" s="51"/>
      <c r="I102" s="51"/>
      <c r="J102" s="51"/>
      <c r="K102" s="51"/>
      <c r="L102" s="51"/>
      <c r="M102" s="51"/>
      <c r="N102" s="51"/>
      <c r="O102" s="52"/>
    </row>
    <row r="103" spans="1:15" ht="15.75">
      <c r="A103" s="51"/>
      <c r="B103" s="51"/>
      <c r="C103" s="51"/>
      <c r="D103" s="51"/>
      <c r="E103" s="51"/>
      <c r="F103" s="51"/>
      <c r="G103" s="51"/>
      <c r="H103" s="51"/>
      <c r="I103" s="51"/>
      <c r="J103" s="51"/>
      <c r="K103" s="51"/>
      <c r="L103" s="51"/>
      <c r="M103" s="51"/>
      <c r="N103" s="51"/>
      <c r="O103" s="52"/>
    </row>
    <row r="104" spans="1:15" ht="15.75">
      <c r="A104" s="51"/>
      <c r="B104" s="51"/>
      <c r="C104" s="51"/>
      <c r="D104" s="51"/>
      <c r="E104" s="51"/>
      <c r="F104" s="51"/>
      <c r="G104" s="51"/>
      <c r="H104" s="51"/>
      <c r="I104" s="51"/>
      <c r="J104" s="51"/>
      <c r="K104" s="51"/>
      <c r="L104" s="51"/>
      <c r="M104" s="51"/>
      <c r="N104" s="51"/>
      <c r="O104" s="52"/>
    </row>
    <row r="105" spans="1:15" ht="15.75">
      <c r="A105" s="51"/>
      <c r="B105" s="51"/>
      <c r="C105" s="51"/>
      <c r="D105" s="51"/>
      <c r="E105" s="51"/>
      <c r="F105" s="51"/>
      <c r="G105" s="51"/>
      <c r="H105" s="51"/>
      <c r="I105" s="51"/>
      <c r="J105" s="51"/>
      <c r="K105" s="51"/>
      <c r="L105" s="51"/>
      <c r="M105" s="51"/>
      <c r="N105" s="51"/>
      <c r="O105" s="52"/>
    </row>
    <row r="106" spans="1:15" ht="15.75">
      <c r="A106" s="51"/>
      <c r="B106" s="51"/>
      <c r="C106" s="51"/>
      <c r="D106" s="51"/>
      <c r="E106" s="51"/>
      <c r="F106" s="51"/>
      <c r="G106" s="51"/>
      <c r="H106" s="51"/>
      <c r="I106" s="51"/>
      <c r="J106" s="51"/>
      <c r="K106" s="51"/>
      <c r="L106" s="51"/>
      <c r="M106" s="51"/>
      <c r="N106" s="51"/>
      <c r="O106" s="52"/>
    </row>
    <row r="107" spans="1:15" ht="15.75">
      <c r="A107" s="51"/>
      <c r="B107" s="51"/>
      <c r="C107" s="51"/>
      <c r="D107" s="51"/>
      <c r="E107" s="51"/>
      <c r="F107" s="51"/>
      <c r="G107" s="51"/>
      <c r="H107" s="51"/>
      <c r="I107" s="51"/>
      <c r="J107" s="51"/>
      <c r="K107" s="51"/>
      <c r="L107" s="51"/>
      <c r="M107" s="51"/>
      <c r="N107" s="51"/>
      <c r="O107" s="52"/>
    </row>
    <row r="108" spans="1:15" ht="15.75">
      <c r="A108" s="51"/>
      <c r="B108" s="51"/>
      <c r="C108" s="51"/>
      <c r="D108" s="51"/>
      <c r="E108" s="51"/>
      <c r="F108" s="51"/>
      <c r="G108" s="51"/>
      <c r="H108" s="51"/>
      <c r="I108" s="51"/>
      <c r="J108" s="51"/>
      <c r="K108" s="51"/>
      <c r="L108" s="51"/>
      <c r="M108" s="51"/>
      <c r="N108" s="51"/>
      <c r="O108" s="52"/>
    </row>
    <row r="109" spans="1:15" ht="15.75">
      <c r="A109" s="51"/>
      <c r="B109" s="51"/>
      <c r="C109" s="51"/>
      <c r="D109" s="51"/>
      <c r="E109" s="51"/>
      <c r="F109" s="51"/>
      <c r="G109" s="51"/>
      <c r="H109" s="51"/>
      <c r="I109" s="51"/>
      <c r="J109" s="51"/>
      <c r="K109" s="51"/>
      <c r="L109" s="51"/>
      <c r="M109" s="51"/>
      <c r="N109" s="51"/>
      <c r="O109" s="52"/>
    </row>
    <row r="110" spans="1:15" ht="15.75">
      <c r="A110" s="51"/>
      <c r="B110" s="51"/>
      <c r="C110" s="51"/>
      <c r="D110" s="51"/>
      <c r="E110" s="51"/>
      <c r="F110" s="51"/>
      <c r="G110" s="51"/>
      <c r="H110" s="51"/>
      <c r="I110" s="51"/>
      <c r="J110" s="51"/>
      <c r="K110" s="51"/>
      <c r="L110" s="51"/>
      <c r="M110" s="51"/>
      <c r="N110" s="51"/>
      <c r="O110" s="52"/>
    </row>
    <row r="111" spans="1:15" ht="15.75">
      <c r="A111" s="51"/>
      <c r="B111" s="51"/>
      <c r="C111" s="51"/>
      <c r="D111" s="51"/>
      <c r="E111" s="51"/>
      <c r="F111" s="51"/>
      <c r="G111" s="51"/>
      <c r="H111" s="51"/>
      <c r="I111" s="51"/>
      <c r="J111" s="51"/>
      <c r="K111" s="51"/>
      <c r="L111" s="51"/>
      <c r="M111" s="51"/>
      <c r="N111" s="51"/>
      <c r="O111" s="52"/>
    </row>
    <row r="112" spans="1:15" ht="15.75">
      <c r="A112" s="51"/>
      <c r="B112" s="51"/>
      <c r="C112" s="51"/>
      <c r="D112" s="51"/>
      <c r="E112" s="51"/>
      <c r="F112" s="51"/>
      <c r="G112" s="51"/>
      <c r="H112" s="51"/>
      <c r="I112" s="51"/>
      <c r="J112" s="51"/>
      <c r="K112" s="51"/>
      <c r="L112" s="51"/>
      <c r="M112" s="51"/>
      <c r="N112" s="51"/>
      <c r="O112" s="52"/>
    </row>
    <row r="113" spans="1:15" ht="15.75">
      <c r="A113" s="51"/>
      <c r="B113" s="51"/>
      <c r="C113" s="51"/>
      <c r="D113" s="51"/>
      <c r="E113" s="51"/>
      <c r="F113" s="51"/>
      <c r="G113" s="51"/>
      <c r="H113" s="51"/>
      <c r="I113" s="51"/>
      <c r="J113" s="51"/>
      <c r="K113" s="51"/>
      <c r="L113" s="51"/>
      <c r="M113" s="51"/>
      <c r="N113" s="51"/>
      <c r="O113" s="52"/>
    </row>
    <row r="114" spans="1:15" ht="15.75">
      <c r="A114" s="51"/>
      <c r="B114" s="51"/>
      <c r="C114" s="51"/>
      <c r="D114" s="51"/>
      <c r="E114" s="51"/>
      <c r="F114" s="51"/>
      <c r="G114" s="51"/>
      <c r="H114" s="51"/>
      <c r="I114" s="51"/>
      <c r="J114" s="51"/>
      <c r="K114" s="51"/>
      <c r="L114" s="51"/>
      <c r="M114" s="51"/>
      <c r="N114" s="51"/>
      <c r="O114" s="52"/>
    </row>
    <row r="115" spans="1:15" ht="15.75">
      <c r="A115" s="51"/>
      <c r="B115" s="51"/>
      <c r="C115" s="51"/>
      <c r="D115" s="51"/>
      <c r="E115" s="51"/>
      <c r="F115" s="51"/>
      <c r="G115" s="51"/>
      <c r="H115" s="51"/>
      <c r="I115" s="51"/>
      <c r="J115" s="51"/>
      <c r="K115" s="51"/>
      <c r="L115" s="51"/>
      <c r="M115" s="51"/>
      <c r="N115" s="51"/>
      <c r="O115" s="52"/>
    </row>
    <row r="116" spans="1:15" ht="15.75">
      <c r="A116" s="51"/>
      <c r="B116" s="51"/>
      <c r="C116" s="51"/>
      <c r="D116" s="51"/>
      <c r="E116" s="51"/>
      <c r="F116" s="51"/>
      <c r="G116" s="51"/>
      <c r="H116" s="51"/>
      <c r="I116" s="51"/>
      <c r="J116" s="51"/>
      <c r="K116" s="51"/>
      <c r="L116" s="51"/>
      <c r="M116" s="51"/>
      <c r="N116" s="51"/>
      <c r="O116" s="52"/>
    </row>
    <row r="117" spans="1:15" ht="15.75">
      <c r="A117" s="51"/>
      <c r="B117" s="51"/>
      <c r="C117" s="51"/>
      <c r="D117" s="51"/>
      <c r="E117" s="51"/>
      <c r="F117" s="51"/>
      <c r="G117" s="51"/>
      <c r="H117" s="51"/>
      <c r="I117" s="51"/>
      <c r="J117" s="51"/>
      <c r="K117" s="51"/>
      <c r="L117" s="51"/>
      <c r="M117" s="51"/>
      <c r="N117" s="51"/>
      <c r="O117" s="52"/>
    </row>
    <row r="118" spans="1:15" ht="15.75">
      <c r="A118" s="51"/>
      <c r="B118" s="51"/>
      <c r="C118" s="51"/>
      <c r="D118" s="51"/>
      <c r="E118" s="51"/>
      <c r="F118" s="51"/>
      <c r="G118" s="51"/>
      <c r="H118" s="51"/>
      <c r="I118" s="51"/>
      <c r="J118" s="51"/>
      <c r="K118" s="51"/>
      <c r="L118" s="51"/>
      <c r="M118" s="51"/>
      <c r="N118" s="51"/>
      <c r="O118" s="52"/>
    </row>
    <row r="119" spans="1:15" ht="15.75">
      <c r="A119" s="51"/>
      <c r="B119" s="51"/>
      <c r="C119" s="51"/>
      <c r="D119" s="51"/>
      <c r="E119" s="51"/>
      <c r="F119" s="51"/>
      <c r="G119" s="51"/>
      <c r="H119" s="51"/>
      <c r="I119" s="51"/>
      <c r="J119" s="51"/>
      <c r="K119" s="51"/>
      <c r="L119" s="51"/>
      <c r="M119" s="51"/>
      <c r="N119" s="51"/>
      <c r="O119" s="52"/>
    </row>
    <row r="120" spans="1:15" ht="15.75">
      <c r="A120" s="51"/>
      <c r="B120" s="51"/>
      <c r="C120" s="51"/>
      <c r="D120" s="51"/>
      <c r="E120" s="51"/>
      <c r="F120" s="51"/>
      <c r="G120" s="51"/>
      <c r="H120" s="51"/>
      <c r="I120" s="51"/>
      <c r="J120" s="51"/>
      <c r="K120" s="51"/>
      <c r="L120" s="51"/>
      <c r="M120" s="51"/>
      <c r="N120" s="51"/>
      <c r="O120" s="52"/>
    </row>
    <row r="121" spans="1:15" ht="15.75">
      <c r="A121" s="51"/>
      <c r="B121" s="51"/>
      <c r="C121" s="51"/>
      <c r="D121" s="51"/>
      <c r="E121" s="51"/>
      <c r="F121" s="51"/>
      <c r="G121" s="51"/>
      <c r="H121" s="51"/>
      <c r="I121" s="51"/>
      <c r="J121" s="51"/>
      <c r="K121" s="51"/>
      <c r="L121" s="51"/>
      <c r="M121" s="51"/>
      <c r="N121" s="51"/>
      <c r="O121" s="52"/>
    </row>
    <row r="122" spans="1:15" ht="15.75">
      <c r="A122" s="51"/>
      <c r="B122" s="51"/>
      <c r="C122" s="51"/>
      <c r="D122" s="51"/>
      <c r="E122" s="51"/>
      <c r="F122" s="51"/>
      <c r="G122" s="51"/>
      <c r="H122" s="51"/>
      <c r="I122" s="51"/>
      <c r="J122" s="51"/>
      <c r="K122" s="51"/>
      <c r="L122" s="51"/>
      <c r="M122" s="51"/>
      <c r="N122" s="51"/>
      <c r="O122" s="52"/>
    </row>
    <row r="123" spans="1:15" ht="15.75">
      <c r="A123" s="51"/>
      <c r="B123" s="51"/>
      <c r="C123" s="51"/>
      <c r="D123" s="51"/>
      <c r="E123" s="51"/>
      <c r="F123" s="51"/>
      <c r="G123" s="51"/>
      <c r="H123" s="51"/>
      <c r="I123" s="51"/>
      <c r="J123" s="51"/>
      <c r="K123" s="51"/>
      <c r="L123" s="51"/>
      <c r="M123" s="51"/>
      <c r="N123" s="51"/>
      <c r="O123" s="52"/>
    </row>
    <row r="124" spans="1:15" ht="15.75">
      <c r="A124" s="51"/>
      <c r="B124" s="51"/>
      <c r="C124" s="51"/>
      <c r="D124" s="51"/>
      <c r="E124" s="51"/>
      <c r="F124" s="51"/>
      <c r="G124" s="51"/>
      <c r="H124" s="51"/>
      <c r="I124" s="51"/>
      <c r="J124" s="51"/>
      <c r="K124" s="51"/>
      <c r="L124" s="51"/>
      <c r="M124" s="51"/>
      <c r="N124" s="51"/>
      <c r="O124" s="52"/>
    </row>
    <row r="125" spans="1:15" ht="15.75">
      <c r="A125" s="51"/>
      <c r="B125" s="51"/>
      <c r="C125" s="51"/>
      <c r="D125" s="51"/>
      <c r="E125" s="51"/>
      <c r="F125" s="51"/>
      <c r="G125" s="51"/>
      <c r="H125" s="51"/>
      <c r="I125" s="51"/>
      <c r="J125" s="51"/>
      <c r="K125" s="51"/>
      <c r="L125" s="51"/>
      <c r="M125" s="51"/>
      <c r="N125" s="51"/>
      <c r="O125" s="52"/>
    </row>
    <row r="126" spans="1:15" ht="15.75">
      <c r="A126" s="51"/>
      <c r="B126" s="51"/>
      <c r="C126" s="51"/>
      <c r="D126" s="51"/>
      <c r="E126" s="51"/>
      <c r="F126" s="51"/>
      <c r="G126" s="51"/>
      <c r="H126" s="51"/>
      <c r="I126" s="51"/>
      <c r="J126" s="51"/>
      <c r="K126" s="51"/>
      <c r="L126" s="51"/>
      <c r="M126" s="51"/>
      <c r="N126" s="51"/>
      <c r="O126" s="52"/>
    </row>
    <row r="127" spans="1:15" ht="15.75">
      <c r="A127" s="51"/>
      <c r="B127" s="51"/>
      <c r="C127" s="51"/>
      <c r="D127" s="51"/>
      <c r="E127" s="51"/>
      <c r="F127" s="51"/>
      <c r="G127" s="51"/>
      <c r="H127" s="51"/>
      <c r="I127" s="51"/>
      <c r="J127" s="51"/>
      <c r="K127" s="51"/>
      <c r="L127" s="51"/>
      <c r="M127" s="51"/>
      <c r="N127" s="51"/>
      <c r="O127" s="52"/>
    </row>
    <row r="128" spans="1:15" ht="15.75">
      <c r="A128" s="51"/>
      <c r="B128" s="51"/>
      <c r="C128" s="51"/>
      <c r="D128" s="51"/>
      <c r="E128" s="51"/>
      <c r="F128" s="51"/>
      <c r="G128" s="51"/>
      <c r="H128" s="51"/>
      <c r="I128" s="51"/>
      <c r="J128" s="51"/>
      <c r="K128" s="51"/>
      <c r="L128" s="51"/>
      <c r="M128" s="51"/>
      <c r="N128" s="51"/>
      <c r="O128" s="52"/>
    </row>
    <row r="129" spans="1:15" ht="15.75">
      <c r="A129" s="51"/>
      <c r="B129" s="51"/>
      <c r="C129" s="51"/>
      <c r="D129" s="51"/>
      <c r="E129" s="51"/>
      <c r="F129" s="51"/>
      <c r="G129" s="51"/>
      <c r="H129" s="51"/>
      <c r="I129" s="51"/>
      <c r="J129" s="51"/>
      <c r="K129" s="51"/>
      <c r="L129" s="51"/>
      <c r="M129" s="51"/>
      <c r="N129" s="51"/>
      <c r="O129" s="52"/>
    </row>
    <row r="130" spans="1:15" ht="15.75">
      <c r="A130" s="51"/>
      <c r="B130" s="51"/>
      <c r="C130" s="51"/>
      <c r="D130" s="51"/>
      <c r="E130" s="51"/>
      <c r="F130" s="51"/>
      <c r="G130" s="51"/>
      <c r="H130" s="51"/>
      <c r="I130" s="51"/>
      <c r="J130" s="51"/>
      <c r="K130" s="51"/>
      <c r="L130" s="51"/>
      <c r="M130" s="51"/>
      <c r="N130" s="51"/>
      <c r="O130" s="52"/>
    </row>
    <row r="131" spans="1:15" ht="15.75">
      <c r="A131" s="51"/>
      <c r="B131" s="51"/>
      <c r="C131" s="51"/>
      <c r="D131" s="51"/>
      <c r="E131" s="51"/>
      <c r="F131" s="51"/>
      <c r="G131" s="51"/>
      <c r="H131" s="51"/>
      <c r="I131" s="51"/>
      <c r="J131" s="51"/>
      <c r="K131" s="51"/>
      <c r="L131" s="51"/>
      <c r="M131" s="51"/>
      <c r="N131" s="51"/>
      <c r="O131" s="52"/>
    </row>
    <row r="132" spans="1:15" ht="15.75">
      <c r="A132" s="51"/>
      <c r="B132" s="51"/>
      <c r="C132" s="51"/>
      <c r="D132" s="51"/>
      <c r="E132" s="51"/>
      <c r="F132" s="51"/>
      <c r="G132" s="51"/>
      <c r="H132" s="51"/>
      <c r="I132" s="51"/>
      <c r="J132" s="51"/>
      <c r="K132" s="51"/>
      <c r="L132" s="51"/>
      <c r="M132" s="51"/>
      <c r="N132" s="51"/>
      <c r="O132" s="52"/>
    </row>
    <row r="133" spans="1:15" ht="15.75">
      <c r="A133" s="51"/>
      <c r="B133" s="51"/>
      <c r="C133" s="51"/>
      <c r="D133" s="51"/>
      <c r="E133" s="51"/>
      <c r="F133" s="51"/>
      <c r="G133" s="51"/>
      <c r="H133" s="51"/>
      <c r="I133" s="51"/>
      <c r="J133" s="51"/>
      <c r="K133" s="51"/>
      <c r="L133" s="51"/>
      <c r="M133" s="51"/>
      <c r="N133" s="51"/>
      <c r="O133" s="52"/>
    </row>
    <row r="134" spans="1:15" ht="15.75">
      <c r="A134" s="51"/>
      <c r="B134" s="51"/>
      <c r="C134" s="51"/>
      <c r="D134" s="51"/>
      <c r="E134" s="51"/>
      <c r="F134" s="51"/>
      <c r="G134" s="51"/>
      <c r="H134" s="51"/>
      <c r="I134" s="51"/>
      <c r="J134" s="51"/>
      <c r="K134" s="51"/>
      <c r="L134" s="51"/>
      <c r="M134" s="51"/>
      <c r="N134" s="51"/>
      <c r="O134" s="52"/>
    </row>
    <row r="135" spans="1:15" ht="15.75">
      <c r="A135" s="51"/>
      <c r="B135" s="51"/>
      <c r="C135" s="51"/>
      <c r="D135" s="51"/>
      <c r="E135" s="51"/>
      <c r="F135" s="51"/>
      <c r="G135" s="51"/>
      <c r="H135" s="51"/>
      <c r="I135" s="51"/>
      <c r="J135" s="51"/>
      <c r="K135" s="51"/>
      <c r="L135" s="51"/>
      <c r="M135" s="51"/>
      <c r="N135" s="51"/>
      <c r="O135" s="52"/>
    </row>
    <row r="136" spans="1:15" ht="15.75">
      <c r="A136" s="51"/>
      <c r="B136" s="51"/>
      <c r="C136" s="51"/>
      <c r="D136" s="51"/>
      <c r="E136" s="51"/>
      <c r="F136" s="51"/>
      <c r="G136" s="51"/>
      <c r="H136" s="51"/>
      <c r="I136" s="51"/>
      <c r="J136" s="51"/>
      <c r="K136" s="51"/>
      <c r="L136" s="51"/>
      <c r="M136" s="51"/>
      <c r="N136" s="51"/>
      <c r="O136" s="52"/>
    </row>
    <row r="137" spans="1:15" ht="15.75">
      <c r="A137" s="51"/>
      <c r="B137" s="51"/>
      <c r="C137" s="51"/>
      <c r="D137" s="51"/>
      <c r="E137" s="51"/>
      <c r="F137" s="51"/>
      <c r="G137" s="51"/>
      <c r="H137" s="51"/>
      <c r="I137" s="51"/>
      <c r="J137" s="51"/>
      <c r="K137" s="51"/>
      <c r="L137" s="51"/>
      <c r="M137" s="51"/>
      <c r="N137" s="51"/>
      <c r="O137" s="52"/>
    </row>
    <row r="138" spans="1:15" ht="15.75">
      <c r="A138" s="51"/>
      <c r="B138" s="51"/>
      <c r="C138" s="51"/>
      <c r="D138" s="51"/>
      <c r="E138" s="51"/>
      <c r="F138" s="51"/>
      <c r="G138" s="51"/>
      <c r="H138" s="51"/>
      <c r="I138" s="51"/>
      <c r="J138" s="51"/>
      <c r="K138" s="51"/>
      <c r="L138" s="51"/>
      <c r="M138" s="51"/>
      <c r="N138" s="51"/>
      <c r="O138" s="52"/>
    </row>
    <row r="139" spans="1:15" ht="15.75">
      <c r="A139" s="51"/>
      <c r="B139" s="51"/>
      <c r="C139" s="51"/>
      <c r="D139" s="51"/>
      <c r="E139" s="51"/>
      <c r="F139" s="51"/>
      <c r="G139" s="51"/>
      <c r="H139" s="51"/>
      <c r="I139" s="51"/>
      <c r="J139" s="51"/>
      <c r="K139" s="51"/>
      <c r="L139" s="51"/>
      <c r="M139" s="51"/>
      <c r="N139" s="51"/>
      <c r="O139" s="52"/>
    </row>
    <row r="140" spans="1:15" ht="15.75">
      <c r="A140" s="51"/>
      <c r="B140" s="51"/>
      <c r="C140" s="51"/>
      <c r="D140" s="51"/>
      <c r="E140" s="51"/>
      <c r="F140" s="51"/>
      <c r="G140" s="51"/>
      <c r="H140" s="51"/>
      <c r="I140" s="51"/>
      <c r="J140" s="51"/>
      <c r="K140" s="51"/>
      <c r="L140" s="51"/>
      <c r="M140" s="51"/>
      <c r="N140" s="51"/>
      <c r="O140" s="52"/>
    </row>
    <row r="141" spans="1:15" ht="15.75">
      <c r="A141" s="51"/>
      <c r="B141" s="51"/>
      <c r="C141" s="51"/>
      <c r="D141" s="51"/>
      <c r="E141" s="51"/>
      <c r="F141" s="51"/>
      <c r="G141" s="51"/>
      <c r="H141" s="51"/>
      <c r="I141" s="51"/>
      <c r="J141" s="51"/>
      <c r="K141" s="51"/>
      <c r="L141" s="51"/>
      <c r="M141" s="51"/>
      <c r="N141" s="51"/>
      <c r="O141" s="52"/>
    </row>
    <row r="142" spans="1:15" ht="15.75">
      <c r="A142" s="51"/>
      <c r="B142" s="51"/>
      <c r="C142" s="51"/>
      <c r="D142" s="51"/>
      <c r="E142" s="51"/>
      <c r="F142" s="51"/>
      <c r="G142" s="51"/>
      <c r="H142" s="51"/>
      <c r="I142" s="51"/>
      <c r="J142" s="51"/>
      <c r="K142" s="51"/>
      <c r="L142" s="51"/>
      <c r="M142" s="51"/>
      <c r="N142" s="51"/>
      <c r="O142" s="52"/>
    </row>
    <row r="143" spans="1:15" ht="15.75">
      <c r="A143" s="51"/>
      <c r="B143" s="51"/>
      <c r="C143" s="51"/>
      <c r="D143" s="51"/>
      <c r="E143" s="51"/>
      <c r="F143" s="51"/>
      <c r="G143" s="51"/>
      <c r="H143" s="51"/>
      <c r="I143" s="51"/>
      <c r="J143" s="51"/>
      <c r="K143" s="51"/>
      <c r="L143" s="51"/>
      <c r="M143" s="51"/>
      <c r="N143" s="51"/>
      <c r="O143" s="52"/>
    </row>
    <row r="144" spans="1:15" ht="15.75">
      <c r="A144" s="51"/>
      <c r="B144" s="51"/>
      <c r="C144" s="51"/>
      <c r="D144" s="51"/>
      <c r="E144" s="51"/>
      <c r="F144" s="51"/>
      <c r="G144" s="51"/>
      <c r="H144" s="51"/>
      <c r="I144" s="51"/>
      <c r="J144" s="51"/>
      <c r="K144" s="51"/>
      <c r="L144" s="51"/>
      <c r="M144" s="51"/>
      <c r="N144" s="51"/>
      <c r="O144" s="52"/>
    </row>
    <row r="145" spans="1:15" ht="15.75">
      <c r="A145" s="51"/>
      <c r="B145" s="51"/>
      <c r="C145" s="51"/>
      <c r="D145" s="51"/>
      <c r="E145" s="51"/>
      <c r="F145" s="51"/>
      <c r="G145" s="51"/>
      <c r="H145" s="51"/>
      <c r="I145" s="51"/>
      <c r="J145" s="51"/>
      <c r="K145" s="51"/>
      <c r="L145" s="51"/>
      <c r="M145" s="51"/>
      <c r="N145" s="51"/>
      <c r="O145" s="52"/>
    </row>
    <row r="146" spans="1:15" ht="15.75">
      <c r="A146" s="51"/>
      <c r="B146" s="51"/>
      <c r="C146" s="51"/>
      <c r="D146" s="51"/>
      <c r="E146" s="51"/>
      <c r="F146" s="51"/>
      <c r="G146" s="51"/>
      <c r="H146" s="51"/>
      <c r="I146" s="51"/>
      <c r="J146" s="51"/>
      <c r="K146" s="51"/>
      <c r="L146" s="51"/>
      <c r="M146" s="51"/>
      <c r="N146" s="51"/>
      <c r="O146" s="52"/>
    </row>
    <row r="147" spans="1:15" ht="15.75">
      <c r="A147" s="51"/>
      <c r="B147" s="51"/>
      <c r="C147" s="51"/>
      <c r="D147" s="51"/>
      <c r="E147" s="51"/>
      <c r="F147" s="51"/>
      <c r="G147" s="51"/>
      <c r="H147" s="51"/>
      <c r="I147" s="51"/>
      <c r="J147" s="51"/>
      <c r="K147" s="51"/>
      <c r="L147" s="51"/>
      <c r="M147" s="51"/>
      <c r="N147" s="51"/>
      <c r="O147" s="52"/>
    </row>
    <row r="148" spans="1:15" ht="15.75">
      <c r="A148" s="51"/>
      <c r="B148" s="51"/>
      <c r="C148" s="51"/>
      <c r="D148" s="51"/>
      <c r="E148" s="51"/>
      <c r="F148" s="51"/>
      <c r="G148" s="51"/>
      <c r="H148" s="51"/>
      <c r="I148" s="51"/>
      <c r="J148" s="51"/>
      <c r="K148" s="51"/>
      <c r="L148" s="51"/>
      <c r="M148" s="51"/>
      <c r="N148" s="51"/>
      <c r="O148" s="52"/>
    </row>
    <row r="149" spans="1:15" ht="15.75">
      <c r="A149" s="51"/>
      <c r="B149" s="51"/>
      <c r="C149" s="51"/>
      <c r="D149" s="51"/>
      <c r="E149" s="51"/>
      <c r="F149" s="51"/>
      <c r="G149" s="51"/>
      <c r="H149" s="51"/>
      <c r="I149" s="51"/>
      <c r="J149" s="51"/>
      <c r="K149" s="51"/>
      <c r="L149" s="51"/>
      <c r="M149" s="51"/>
      <c r="N149" s="51"/>
      <c r="O149" s="52"/>
    </row>
    <row r="150" spans="1:15" ht="15.75">
      <c r="A150" s="51"/>
      <c r="B150" s="51"/>
      <c r="C150" s="51"/>
      <c r="D150" s="51"/>
      <c r="E150" s="51"/>
      <c r="F150" s="51"/>
      <c r="G150" s="51"/>
      <c r="H150" s="51"/>
      <c r="I150" s="51"/>
      <c r="J150" s="51"/>
      <c r="K150" s="51"/>
      <c r="L150" s="51"/>
      <c r="M150" s="51"/>
      <c r="N150" s="51"/>
      <c r="O150" s="52"/>
    </row>
    <row r="151" spans="1:15" ht="15.75">
      <c r="A151" s="51"/>
      <c r="B151" s="51"/>
      <c r="C151" s="51"/>
      <c r="D151" s="51"/>
      <c r="E151" s="51"/>
      <c r="F151" s="51"/>
      <c r="G151" s="51"/>
      <c r="H151" s="51"/>
      <c r="I151" s="51"/>
      <c r="J151" s="51"/>
      <c r="K151" s="51"/>
      <c r="L151" s="51"/>
      <c r="M151" s="51"/>
      <c r="N151" s="51"/>
      <c r="O151" s="52"/>
    </row>
    <row r="152" spans="1:15" ht="15.75">
      <c r="A152" s="51"/>
      <c r="B152" s="51"/>
      <c r="C152" s="51"/>
      <c r="D152" s="51"/>
      <c r="E152" s="51"/>
      <c r="F152" s="51"/>
      <c r="G152" s="51"/>
      <c r="H152" s="51"/>
      <c r="I152" s="51"/>
      <c r="J152" s="51"/>
      <c r="K152" s="51"/>
      <c r="L152" s="51"/>
      <c r="M152" s="51"/>
      <c r="N152" s="51"/>
      <c r="O152" s="52"/>
    </row>
    <row r="153" spans="1:15" ht="15.75">
      <c r="A153" s="51"/>
      <c r="B153" s="51"/>
      <c r="C153" s="51"/>
      <c r="D153" s="51"/>
      <c r="E153" s="51"/>
      <c r="F153" s="51"/>
      <c r="G153" s="51"/>
      <c r="H153" s="51"/>
      <c r="I153" s="51"/>
      <c r="J153" s="51"/>
      <c r="K153" s="51"/>
      <c r="L153" s="51"/>
      <c r="M153" s="51"/>
      <c r="N153" s="51"/>
      <c r="O153" s="52"/>
    </row>
    <row r="154" spans="1:15" ht="15.75">
      <c r="A154" s="51"/>
      <c r="B154" s="51"/>
      <c r="C154" s="51"/>
      <c r="D154" s="51"/>
      <c r="E154" s="51"/>
      <c r="F154" s="51"/>
      <c r="G154" s="51"/>
      <c r="H154" s="51"/>
      <c r="I154" s="51"/>
      <c r="J154" s="51"/>
      <c r="K154" s="51"/>
      <c r="L154" s="51"/>
      <c r="M154" s="51"/>
      <c r="N154" s="51"/>
      <c r="O154" s="52"/>
    </row>
    <row r="155" spans="1:15" ht="15.75">
      <c r="A155" s="51"/>
      <c r="B155" s="51"/>
      <c r="C155" s="51"/>
      <c r="D155" s="51"/>
      <c r="E155" s="51"/>
      <c r="F155" s="51"/>
      <c r="G155" s="51"/>
      <c r="H155" s="51"/>
      <c r="I155" s="51"/>
      <c r="J155" s="51"/>
      <c r="K155" s="51"/>
      <c r="L155" s="51"/>
      <c r="M155" s="51"/>
      <c r="N155" s="51"/>
      <c r="O155" s="52"/>
    </row>
    <row r="156" spans="1:15" ht="15.75">
      <c r="A156" s="51"/>
      <c r="B156" s="51"/>
      <c r="C156" s="51"/>
      <c r="D156" s="51"/>
      <c r="E156" s="51"/>
      <c r="F156" s="51"/>
      <c r="G156" s="51"/>
      <c r="H156" s="51"/>
      <c r="I156" s="51"/>
      <c r="J156" s="51"/>
      <c r="K156" s="51"/>
      <c r="L156" s="51"/>
      <c r="M156" s="51"/>
      <c r="N156" s="51"/>
      <c r="O156" s="52"/>
    </row>
    <row r="157" spans="1:15" ht="15.75">
      <c r="A157" s="51"/>
      <c r="B157" s="51"/>
      <c r="C157" s="51"/>
      <c r="D157" s="51"/>
      <c r="E157" s="51"/>
      <c r="F157" s="51"/>
      <c r="G157" s="51"/>
      <c r="H157" s="51"/>
      <c r="I157" s="51"/>
      <c r="J157" s="51"/>
      <c r="K157" s="51"/>
      <c r="L157" s="51"/>
      <c r="M157" s="51"/>
      <c r="N157" s="51"/>
      <c r="O157" s="52"/>
    </row>
    <row r="158" spans="1:15" ht="15.75">
      <c r="A158" s="51"/>
      <c r="B158" s="51"/>
      <c r="C158" s="51"/>
      <c r="D158" s="51"/>
      <c r="E158" s="51"/>
      <c r="F158" s="51"/>
      <c r="G158" s="51"/>
      <c r="H158" s="51"/>
      <c r="I158" s="51"/>
      <c r="J158" s="51"/>
      <c r="K158" s="51"/>
      <c r="L158" s="51"/>
      <c r="M158" s="51"/>
      <c r="N158" s="51"/>
      <c r="O158" s="52"/>
    </row>
    <row r="159" spans="1:15" ht="15.75">
      <c r="A159" s="51"/>
      <c r="B159" s="51"/>
      <c r="C159" s="51"/>
      <c r="D159" s="51"/>
      <c r="E159" s="51"/>
      <c r="F159" s="51"/>
      <c r="G159" s="51"/>
      <c r="H159" s="51"/>
      <c r="I159" s="51"/>
      <c r="J159" s="51"/>
      <c r="K159" s="51"/>
      <c r="L159" s="51"/>
      <c r="M159" s="51"/>
      <c r="N159" s="51"/>
      <c r="O159" s="52"/>
    </row>
    <row r="160" spans="1:15" ht="15.75">
      <c r="A160" s="51"/>
      <c r="B160" s="51"/>
      <c r="C160" s="51"/>
      <c r="D160" s="51"/>
      <c r="E160" s="51"/>
      <c r="F160" s="51"/>
      <c r="G160" s="51"/>
      <c r="H160" s="51"/>
      <c r="I160" s="51"/>
      <c r="J160" s="51"/>
      <c r="K160" s="51"/>
      <c r="L160" s="51"/>
      <c r="M160" s="51"/>
      <c r="N160" s="51"/>
      <c r="O160" s="52"/>
    </row>
    <row r="161" spans="1:15" ht="15.75">
      <c r="A161" s="51"/>
      <c r="B161" s="51"/>
      <c r="C161" s="51"/>
      <c r="D161" s="51"/>
      <c r="E161" s="51"/>
      <c r="F161" s="51"/>
      <c r="G161" s="51"/>
      <c r="H161" s="51"/>
      <c r="I161" s="51"/>
      <c r="J161" s="51"/>
      <c r="K161" s="51"/>
      <c r="L161" s="51"/>
      <c r="M161" s="51"/>
      <c r="N161" s="51"/>
      <c r="O161" s="52"/>
    </row>
    <row r="162" spans="1:15" ht="15.75">
      <c r="A162" s="51"/>
      <c r="B162" s="51"/>
      <c r="C162" s="51"/>
      <c r="D162" s="51"/>
      <c r="E162" s="51"/>
      <c r="F162" s="51"/>
      <c r="G162" s="51"/>
      <c r="H162" s="51"/>
      <c r="I162" s="51"/>
      <c r="J162" s="51"/>
      <c r="K162" s="51"/>
      <c r="L162" s="51"/>
      <c r="M162" s="51"/>
      <c r="N162" s="51"/>
      <c r="O162" s="52"/>
    </row>
    <row r="163" spans="1:15" ht="15.75">
      <c r="A163" s="51"/>
      <c r="B163" s="51"/>
      <c r="C163" s="51"/>
      <c r="D163" s="51"/>
      <c r="E163" s="51"/>
      <c r="F163" s="51"/>
      <c r="G163" s="51"/>
      <c r="H163" s="51"/>
      <c r="I163" s="51"/>
      <c r="J163" s="51"/>
      <c r="K163" s="51"/>
      <c r="L163" s="51"/>
      <c r="M163" s="51"/>
      <c r="N163" s="51"/>
      <c r="O163" s="52"/>
    </row>
    <row r="164" spans="1:15" ht="15.75">
      <c r="A164" s="51"/>
      <c r="B164" s="51"/>
      <c r="C164" s="51"/>
      <c r="D164" s="51"/>
      <c r="E164" s="51"/>
      <c r="F164" s="51"/>
      <c r="G164" s="51"/>
      <c r="H164" s="51"/>
      <c r="I164" s="51"/>
      <c r="J164" s="51"/>
      <c r="K164" s="51"/>
      <c r="L164" s="51"/>
      <c r="M164" s="51"/>
      <c r="N164" s="51"/>
      <c r="O164" s="52"/>
    </row>
    <row r="165" spans="1:15" ht="15.75">
      <c r="A165" s="51"/>
      <c r="B165" s="51"/>
      <c r="C165" s="51"/>
      <c r="D165" s="51"/>
      <c r="E165" s="51"/>
      <c r="F165" s="51"/>
      <c r="G165" s="51"/>
      <c r="H165" s="51"/>
      <c r="I165" s="51"/>
      <c r="J165" s="51"/>
      <c r="K165" s="51"/>
      <c r="L165" s="51"/>
      <c r="M165" s="51"/>
      <c r="N165" s="51"/>
      <c r="O165" s="52"/>
    </row>
    <row r="166" spans="1:15" ht="15.75">
      <c r="A166" s="51"/>
      <c r="B166" s="51"/>
      <c r="C166" s="51"/>
      <c r="D166" s="51"/>
      <c r="E166" s="51"/>
      <c r="F166" s="51"/>
      <c r="G166" s="51"/>
      <c r="H166" s="51"/>
      <c r="I166" s="51"/>
      <c r="J166" s="51"/>
      <c r="K166" s="51"/>
      <c r="L166" s="51"/>
      <c r="M166" s="51"/>
      <c r="N166" s="51"/>
      <c r="O166" s="52"/>
    </row>
    <row r="167" spans="1:15" ht="15.75">
      <c r="A167" s="51"/>
      <c r="B167" s="51"/>
      <c r="C167" s="51"/>
      <c r="D167" s="51"/>
      <c r="E167" s="51"/>
      <c r="F167" s="51"/>
      <c r="G167" s="51"/>
      <c r="H167" s="51"/>
      <c r="I167" s="51"/>
      <c r="J167" s="51"/>
      <c r="K167" s="51"/>
      <c r="L167" s="51"/>
      <c r="M167" s="51"/>
      <c r="N167" s="51"/>
      <c r="O167" s="52"/>
    </row>
    <row r="168" spans="1:15" ht="15.75">
      <c r="A168" s="51"/>
      <c r="B168" s="51"/>
      <c r="C168" s="51"/>
      <c r="D168" s="51"/>
      <c r="E168" s="51"/>
      <c r="F168" s="51"/>
      <c r="G168" s="51"/>
      <c r="H168" s="51"/>
      <c r="I168" s="51"/>
      <c r="J168" s="51"/>
      <c r="K168" s="51"/>
      <c r="L168" s="51"/>
      <c r="M168" s="51"/>
      <c r="N168" s="51"/>
      <c r="O168" s="52"/>
    </row>
    <row r="169" spans="1:15" ht="15.75">
      <c r="A169" s="51"/>
      <c r="B169" s="51"/>
      <c r="C169" s="51"/>
      <c r="D169" s="51"/>
      <c r="E169" s="51"/>
      <c r="F169" s="51"/>
      <c r="G169" s="51"/>
      <c r="H169" s="51"/>
      <c r="I169" s="51"/>
      <c r="J169" s="51"/>
      <c r="K169" s="51"/>
      <c r="L169" s="51"/>
      <c r="M169" s="51"/>
      <c r="N169" s="51"/>
      <c r="O169" s="52"/>
    </row>
    <row r="170" spans="1:15" ht="15.75">
      <c r="A170" s="51"/>
      <c r="B170" s="51"/>
      <c r="C170" s="51"/>
      <c r="D170" s="51"/>
      <c r="E170" s="51"/>
      <c r="F170" s="51"/>
      <c r="G170" s="51"/>
      <c r="H170" s="51"/>
      <c r="I170" s="51"/>
      <c r="J170" s="51"/>
      <c r="K170" s="51"/>
      <c r="L170" s="51"/>
      <c r="M170" s="51"/>
      <c r="N170" s="51"/>
      <c r="O170" s="52"/>
    </row>
    <row r="171" spans="1:15" ht="15.75">
      <c r="A171" s="51"/>
      <c r="B171" s="51"/>
      <c r="C171" s="51"/>
      <c r="D171" s="51"/>
      <c r="E171" s="51"/>
      <c r="F171" s="51"/>
      <c r="G171" s="51"/>
      <c r="H171" s="51"/>
      <c r="I171" s="51"/>
      <c r="J171" s="51"/>
      <c r="K171" s="51"/>
      <c r="L171" s="51"/>
      <c r="M171" s="51"/>
      <c r="N171" s="51"/>
      <c r="O171" s="52"/>
    </row>
    <row r="172" spans="1:15" ht="15.75">
      <c r="A172" s="51"/>
      <c r="B172" s="51"/>
      <c r="C172" s="51"/>
      <c r="D172" s="51"/>
      <c r="E172" s="51"/>
      <c r="F172" s="51"/>
      <c r="G172" s="51"/>
      <c r="H172" s="51"/>
      <c r="I172" s="51"/>
      <c r="J172" s="51"/>
      <c r="K172" s="51"/>
      <c r="L172" s="51"/>
      <c r="M172" s="51"/>
      <c r="N172" s="51"/>
      <c r="O172" s="52"/>
    </row>
    <row r="173" spans="1:15" ht="15.75">
      <c r="A173" s="51"/>
      <c r="B173" s="51"/>
      <c r="C173" s="51"/>
      <c r="D173" s="51"/>
      <c r="E173" s="51"/>
      <c r="F173" s="51"/>
      <c r="G173" s="51"/>
      <c r="H173" s="51"/>
      <c r="I173" s="51"/>
      <c r="J173" s="51"/>
      <c r="K173" s="51"/>
      <c r="L173" s="51"/>
      <c r="M173" s="51"/>
      <c r="N173" s="51"/>
      <c r="O173" s="52"/>
    </row>
    <row r="174" spans="1:15" ht="15.75">
      <c r="A174" s="51"/>
      <c r="B174" s="51"/>
      <c r="C174" s="51"/>
      <c r="D174" s="51"/>
      <c r="E174" s="51"/>
      <c r="F174" s="51"/>
      <c r="G174" s="51"/>
      <c r="H174" s="51"/>
      <c r="I174" s="51"/>
      <c r="J174" s="51"/>
      <c r="K174" s="51"/>
      <c r="L174" s="51"/>
      <c r="M174" s="51"/>
      <c r="N174" s="51"/>
      <c r="O174" s="52"/>
    </row>
    <row r="175" spans="1:15" ht="15.75">
      <c r="A175" s="51"/>
      <c r="B175" s="51"/>
      <c r="C175" s="51"/>
      <c r="D175" s="51"/>
      <c r="E175" s="51"/>
      <c r="F175" s="51"/>
      <c r="G175" s="51"/>
      <c r="H175" s="51"/>
      <c r="I175" s="51"/>
      <c r="J175" s="51"/>
      <c r="K175" s="51"/>
      <c r="L175" s="51"/>
      <c r="M175" s="51"/>
      <c r="N175" s="51"/>
      <c r="O175" s="52"/>
    </row>
    <row r="176" spans="1:15" ht="15.75">
      <c r="A176" s="51"/>
      <c r="B176" s="51"/>
      <c r="C176" s="51"/>
      <c r="D176" s="51"/>
      <c r="E176" s="51"/>
      <c r="F176" s="51"/>
      <c r="G176" s="51"/>
      <c r="H176" s="51"/>
      <c r="I176" s="51"/>
      <c r="J176" s="51"/>
      <c r="K176" s="51"/>
      <c r="L176" s="51"/>
      <c r="M176" s="51"/>
      <c r="N176" s="51"/>
      <c r="O176" s="52"/>
    </row>
    <row r="177" spans="1:15" ht="15.75">
      <c r="A177" s="51"/>
      <c r="B177" s="51"/>
      <c r="C177" s="51"/>
      <c r="D177" s="51"/>
      <c r="E177" s="51"/>
      <c r="F177" s="51"/>
      <c r="G177" s="51"/>
      <c r="H177" s="51"/>
      <c r="I177" s="51"/>
      <c r="J177" s="51"/>
      <c r="K177" s="51"/>
      <c r="L177" s="51"/>
      <c r="M177" s="51"/>
      <c r="N177" s="51"/>
      <c r="O177" s="52"/>
    </row>
    <row r="178" spans="1:15" ht="15.75">
      <c r="A178" s="51"/>
      <c r="B178" s="51"/>
      <c r="C178" s="51"/>
      <c r="D178" s="51"/>
      <c r="E178" s="51"/>
      <c r="F178" s="51"/>
      <c r="G178" s="51"/>
      <c r="H178" s="51"/>
      <c r="I178" s="51"/>
      <c r="J178" s="51"/>
      <c r="K178" s="51"/>
      <c r="L178" s="51"/>
      <c r="M178" s="51"/>
      <c r="N178" s="51"/>
      <c r="O178" s="52"/>
    </row>
    <row r="179" spans="1:15" ht="15.75">
      <c r="A179" s="51"/>
      <c r="B179" s="51"/>
      <c r="C179" s="51"/>
      <c r="D179" s="51"/>
      <c r="E179" s="51"/>
      <c r="F179" s="51"/>
      <c r="G179" s="51"/>
      <c r="H179" s="51"/>
      <c r="I179" s="51"/>
      <c r="J179" s="51"/>
      <c r="K179" s="51"/>
      <c r="L179" s="51"/>
      <c r="M179" s="51"/>
      <c r="N179" s="51"/>
      <c r="O179" s="52"/>
    </row>
    <row r="180" spans="1:15" ht="15.75">
      <c r="A180" s="51"/>
      <c r="B180" s="51"/>
      <c r="C180" s="51"/>
      <c r="D180" s="51"/>
      <c r="E180" s="51"/>
      <c r="F180" s="51"/>
      <c r="G180" s="51"/>
      <c r="H180" s="51"/>
      <c r="I180" s="51"/>
      <c r="J180" s="51"/>
      <c r="K180" s="51"/>
      <c r="L180" s="51"/>
      <c r="M180" s="51"/>
      <c r="N180" s="51"/>
      <c r="O180" s="52"/>
    </row>
    <row r="181" spans="1:15" ht="15.75">
      <c r="A181" s="51"/>
      <c r="B181" s="51"/>
      <c r="C181" s="51"/>
      <c r="D181" s="51"/>
      <c r="E181" s="51"/>
      <c r="F181" s="51"/>
      <c r="G181" s="51"/>
      <c r="H181" s="51"/>
      <c r="I181" s="51"/>
      <c r="J181" s="51"/>
      <c r="K181" s="51"/>
      <c r="L181" s="51"/>
      <c r="M181" s="51"/>
      <c r="N181" s="51"/>
      <c r="O181" s="52"/>
    </row>
    <row r="182" spans="1:15" ht="15.75">
      <c r="A182" s="51"/>
      <c r="B182" s="51"/>
      <c r="C182" s="51"/>
      <c r="D182" s="51"/>
      <c r="E182" s="51"/>
      <c r="F182" s="51"/>
      <c r="G182" s="51"/>
      <c r="H182" s="51"/>
      <c r="I182" s="51"/>
      <c r="J182" s="51"/>
      <c r="K182" s="51"/>
      <c r="L182" s="51"/>
      <c r="M182" s="51"/>
      <c r="N182" s="51"/>
      <c r="O182" s="52"/>
    </row>
    <row r="183" spans="1:15" ht="15.75">
      <c r="A183" s="51"/>
      <c r="B183" s="51"/>
      <c r="C183" s="51"/>
      <c r="D183" s="51"/>
      <c r="E183" s="51"/>
      <c r="F183" s="51"/>
      <c r="G183" s="51"/>
      <c r="H183" s="51"/>
      <c r="I183" s="51"/>
      <c r="J183" s="51"/>
      <c r="K183" s="51"/>
      <c r="L183" s="51"/>
      <c r="M183" s="51"/>
      <c r="N183" s="51"/>
      <c r="O183" s="52"/>
    </row>
    <row r="184" spans="1:15" ht="15.75">
      <c r="A184" s="51"/>
      <c r="B184" s="51"/>
      <c r="C184" s="51"/>
      <c r="D184" s="51"/>
      <c r="E184" s="51"/>
      <c r="F184" s="51"/>
      <c r="G184" s="51"/>
      <c r="H184" s="51"/>
      <c r="I184" s="51"/>
      <c r="J184" s="51"/>
      <c r="K184" s="51"/>
      <c r="L184" s="51"/>
      <c r="M184" s="51"/>
      <c r="N184" s="51"/>
      <c r="O184" s="52"/>
    </row>
    <row r="185" spans="1:15" ht="15.75">
      <c r="A185" s="51"/>
      <c r="B185" s="51"/>
      <c r="C185" s="51"/>
      <c r="D185" s="51"/>
      <c r="E185" s="51"/>
      <c r="F185" s="51"/>
      <c r="G185" s="51"/>
      <c r="H185" s="51"/>
      <c r="I185" s="51"/>
      <c r="J185" s="51"/>
      <c r="K185" s="51"/>
      <c r="L185" s="51"/>
      <c r="M185" s="51"/>
      <c r="N185" s="51"/>
      <c r="O185" s="52"/>
    </row>
    <row r="186" spans="1:15" ht="15.75">
      <c r="A186" s="51"/>
      <c r="B186" s="51"/>
      <c r="C186" s="51"/>
      <c r="D186" s="51"/>
      <c r="E186" s="51"/>
      <c r="F186" s="51"/>
      <c r="G186" s="51"/>
      <c r="H186" s="51"/>
      <c r="I186" s="51"/>
      <c r="J186" s="51"/>
      <c r="K186" s="51"/>
      <c r="L186" s="51"/>
      <c r="M186" s="51"/>
      <c r="N186" s="51"/>
      <c r="O186" s="52"/>
    </row>
    <row r="187" spans="1:15" ht="15.75">
      <c r="A187" s="51"/>
      <c r="B187" s="51"/>
      <c r="C187" s="51"/>
      <c r="D187" s="51"/>
      <c r="E187" s="51"/>
      <c r="F187" s="51"/>
      <c r="G187" s="51"/>
      <c r="H187" s="51"/>
      <c r="I187" s="51"/>
      <c r="J187" s="51"/>
      <c r="K187" s="51"/>
      <c r="L187" s="51"/>
      <c r="M187" s="51"/>
      <c r="N187" s="51"/>
      <c r="O187" s="52"/>
    </row>
    <row r="188" spans="1:15" ht="15.75">
      <c r="A188" s="51"/>
      <c r="B188" s="51"/>
      <c r="C188" s="51"/>
      <c r="D188" s="51"/>
      <c r="E188" s="51"/>
      <c r="F188" s="51"/>
      <c r="G188" s="51"/>
      <c r="H188" s="51"/>
      <c r="I188" s="51"/>
      <c r="J188" s="51"/>
      <c r="K188" s="51"/>
      <c r="L188" s="51"/>
      <c r="M188" s="51"/>
      <c r="N188" s="51"/>
      <c r="O188" s="52"/>
    </row>
    <row r="189" spans="1:15" ht="15.75">
      <c r="A189" s="51"/>
      <c r="B189" s="51"/>
      <c r="C189" s="51"/>
      <c r="D189" s="51"/>
      <c r="E189" s="51"/>
      <c r="F189" s="51"/>
      <c r="G189" s="51"/>
      <c r="H189" s="51"/>
      <c r="I189" s="51"/>
      <c r="J189" s="51"/>
      <c r="K189" s="51"/>
      <c r="L189" s="51"/>
      <c r="M189" s="51"/>
      <c r="N189" s="51"/>
      <c r="O189" s="52"/>
    </row>
    <row r="190" spans="1:15" ht="15.75">
      <c r="A190" s="51"/>
      <c r="B190" s="51"/>
      <c r="C190" s="51"/>
      <c r="D190" s="51"/>
      <c r="E190" s="51"/>
      <c r="F190" s="51"/>
      <c r="G190" s="51"/>
      <c r="H190" s="51"/>
      <c r="I190" s="51"/>
      <c r="J190" s="51"/>
      <c r="K190" s="51"/>
      <c r="L190" s="51"/>
      <c r="M190" s="51"/>
      <c r="N190" s="51"/>
      <c r="O190" s="52"/>
    </row>
    <row r="191" spans="1:15" ht="15.75">
      <c r="A191" s="51"/>
      <c r="B191" s="51"/>
      <c r="C191" s="51"/>
      <c r="D191" s="51"/>
      <c r="E191" s="51"/>
      <c r="F191" s="51"/>
      <c r="G191" s="51"/>
      <c r="H191" s="51"/>
      <c r="I191" s="51"/>
      <c r="J191" s="51"/>
      <c r="K191" s="51"/>
      <c r="L191" s="51"/>
      <c r="M191" s="51"/>
      <c r="N191" s="51"/>
      <c r="O191" s="52"/>
    </row>
    <row r="192" spans="1:15" ht="15.75">
      <c r="A192" s="51"/>
      <c r="B192" s="51"/>
      <c r="C192" s="51"/>
      <c r="D192" s="51"/>
      <c r="E192" s="51"/>
      <c r="F192" s="51"/>
      <c r="G192" s="51"/>
      <c r="H192" s="51"/>
      <c r="I192" s="51"/>
      <c r="J192" s="51"/>
      <c r="K192" s="51"/>
      <c r="L192" s="51"/>
      <c r="M192" s="51"/>
      <c r="N192" s="51"/>
      <c r="O192" s="52"/>
    </row>
    <row r="193" spans="1:15" ht="15.75">
      <c r="A193" s="51"/>
      <c r="B193" s="51"/>
      <c r="C193" s="51"/>
      <c r="D193" s="51"/>
      <c r="E193" s="51"/>
      <c r="F193" s="51"/>
      <c r="G193" s="51"/>
      <c r="H193" s="51"/>
      <c r="I193" s="51"/>
      <c r="J193" s="51"/>
      <c r="K193" s="51"/>
      <c r="L193" s="51"/>
      <c r="M193" s="51"/>
      <c r="N193" s="51"/>
      <c r="O193" s="52"/>
    </row>
    <row r="194" spans="1:15" ht="15.75">
      <c r="A194" s="51"/>
      <c r="B194" s="51"/>
      <c r="C194" s="51"/>
      <c r="D194" s="51"/>
      <c r="E194" s="51"/>
      <c r="F194" s="51"/>
      <c r="G194" s="51"/>
      <c r="H194" s="51"/>
      <c r="I194" s="51"/>
      <c r="J194" s="51"/>
      <c r="K194" s="51"/>
      <c r="L194" s="51"/>
      <c r="M194" s="51"/>
      <c r="N194" s="51"/>
      <c r="O194" s="52"/>
    </row>
    <row r="195" spans="1:15" ht="15.75">
      <c r="A195" s="51"/>
      <c r="B195" s="51"/>
      <c r="C195" s="51"/>
      <c r="D195" s="51"/>
      <c r="E195" s="51"/>
      <c r="F195" s="51"/>
      <c r="G195" s="51"/>
      <c r="H195" s="51"/>
      <c r="I195" s="51"/>
      <c r="J195" s="51"/>
      <c r="K195" s="51"/>
      <c r="L195" s="51"/>
      <c r="M195" s="51"/>
      <c r="N195" s="51"/>
      <c r="O195" s="52"/>
    </row>
    <row r="196" spans="1:15" ht="15.75">
      <c r="A196" s="51"/>
      <c r="B196" s="51"/>
      <c r="C196" s="51"/>
      <c r="D196" s="51"/>
      <c r="E196" s="51"/>
      <c r="F196" s="51"/>
      <c r="G196" s="51"/>
      <c r="H196" s="51"/>
      <c r="I196" s="51"/>
      <c r="J196" s="51"/>
      <c r="K196" s="51"/>
      <c r="L196" s="51"/>
      <c r="M196" s="51"/>
      <c r="N196" s="51"/>
      <c r="O196" s="52"/>
    </row>
    <row r="197" spans="1:15" ht="15.75">
      <c r="A197" s="51"/>
      <c r="B197" s="51"/>
      <c r="C197" s="51"/>
      <c r="D197" s="51"/>
      <c r="E197" s="51"/>
      <c r="F197" s="51"/>
      <c r="G197" s="51"/>
      <c r="H197" s="51"/>
      <c r="I197" s="51"/>
      <c r="J197" s="51"/>
      <c r="K197" s="51"/>
      <c r="L197" s="51"/>
      <c r="M197" s="51"/>
      <c r="N197" s="51"/>
      <c r="O197" s="52"/>
    </row>
    <row r="198" spans="1:15" ht="15.75">
      <c r="A198" s="51"/>
      <c r="B198" s="51"/>
      <c r="C198" s="51"/>
      <c r="D198" s="51"/>
      <c r="E198" s="51"/>
      <c r="F198" s="51"/>
      <c r="G198" s="51"/>
      <c r="H198" s="51"/>
      <c r="I198" s="51"/>
      <c r="J198" s="51"/>
      <c r="K198" s="51"/>
      <c r="L198" s="51"/>
      <c r="M198" s="51"/>
      <c r="N198" s="51"/>
      <c r="O198" s="52"/>
    </row>
    <row r="199" spans="1:15" ht="15.75">
      <c r="A199" s="51"/>
      <c r="B199" s="51"/>
      <c r="C199" s="51"/>
      <c r="D199" s="51"/>
      <c r="E199" s="51"/>
      <c r="F199" s="51"/>
      <c r="G199" s="51"/>
      <c r="H199" s="51"/>
      <c r="I199" s="51"/>
      <c r="J199" s="51"/>
      <c r="K199" s="51"/>
      <c r="L199" s="51"/>
      <c r="M199" s="51"/>
      <c r="N199" s="51"/>
      <c r="O199" s="52"/>
    </row>
    <row r="200" spans="1:15" ht="15.75">
      <c r="A200" s="51"/>
      <c r="B200" s="51"/>
      <c r="C200" s="51"/>
      <c r="D200" s="51"/>
      <c r="E200" s="51"/>
      <c r="F200" s="51"/>
      <c r="G200" s="51"/>
      <c r="H200" s="51"/>
      <c r="I200" s="51"/>
      <c r="J200" s="51"/>
      <c r="K200" s="51"/>
      <c r="L200" s="51"/>
      <c r="M200" s="51"/>
      <c r="N200" s="51"/>
      <c r="O200" s="52"/>
    </row>
    <row r="201" spans="1:15" ht="15.75">
      <c r="A201" s="51"/>
      <c r="B201" s="51"/>
      <c r="C201" s="51"/>
      <c r="D201" s="51"/>
      <c r="E201" s="51"/>
      <c r="F201" s="51"/>
      <c r="G201" s="51"/>
      <c r="H201" s="51"/>
      <c r="I201" s="51"/>
      <c r="J201" s="51"/>
      <c r="K201" s="51"/>
      <c r="L201" s="51"/>
      <c r="M201" s="51"/>
      <c r="N201" s="51"/>
      <c r="O201" s="52"/>
    </row>
    <row r="202" spans="1:15" ht="15.75">
      <c r="A202" s="51"/>
      <c r="B202" s="51"/>
      <c r="C202" s="51"/>
      <c r="D202" s="51"/>
      <c r="E202" s="51"/>
      <c r="F202" s="51"/>
      <c r="G202" s="51"/>
      <c r="H202" s="51"/>
      <c r="I202" s="51"/>
      <c r="J202" s="51"/>
      <c r="K202" s="51"/>
      <c r="L202" s="51"/>
      <c r="M202" s="51"/>
      <c r="N202" s="51"/>
      <c r="O202" s="52"/>
    </row>
    <row r="203" spans="1:15" ht="15.75">
      <c r="A203" s="51"/>
      <c r="B203" s="51"/>
      <c r="C203" s="51"/>
      <c r="D203" s="51"/>
      <c r="E203" s="51"/>
      <c r="F203" s="51"/>
      <c r="G203" s="51"/>
      <c r="H203" s="51"/>
      <c r="I203" s="51"/>
      <c r="J203" s="51"/>
      <c r="K203" s="51"/>
      <c r="L203" s="51"/>
      <c r="M203" s="51"/>
      <c r="N203" s="51"/>
      <c r="O203" s="52"/>
    </row>
    <row r="204" spans="1:15" ht="15.75">
      <c r="A204" s="51"/>
      <c r="B204" s="51"/>
      <c r="C204" s="51"/>
      <c r="D204" s="51"/>
      <c r="E204" s="51"/>
      <c r="F204" s="51"/>
      <c r="G204" s="51"/>
      <c r="H204" s="51"/>
      <c r="I204" s="51"/>
      <c r="J204" s="51"/>
      <c r="K204" s="51"/>
      <c r="L204" s="51"/>
      <c r="M204" s="51"/>
      <c r="N204" s="51"/>
      <c r="O204" s="52"/>
    </row>
    <row r="205" spans="1:15" ht="15.75">
      <c r="A205" s="51"/>
      <c r="B205" s="51"/>
      <c r="C205" s="51"/>
      <c r="D205" s="51"/>
      <c r="E205" s="51"/>
      <c r="F205" s="51"/>
      <c r="G205" s="51"/>
      <c r="H205" s="51"/>
      <c r="I205" s="51"/>
      <c r="J205" s="51"/>
      <c r="K205" s="51"/>
      <c r="L205" s="51"/>
      <c r="M205" s="51"/>
      <c r="N205" s="51"/>
      <c r="O205" s="52"/>
    </row>
    <row r="206" spans="1:15" ht="15.75">
      <c r="A206" s="51"/>
      <c r="B206" s="51"/>
      <c r="C206" s="51"/>
      <c r="D206" s="51"/>
      <c r="E206" s="51"/>
      <c r="F206" s="51"/>
      <c r="G206" s="51"/>
      <c r="H206" s="51"/>
      <c r="I206" s="51"/>
      <c r="J206" s="51"/>
      <c r="K206" s="51"/>
      <c r="L206" s="51"/>
      <c r="M206" s="51"/>
      <c r="N206" s="51"/>
      <c r="O206" s="52"/>
    </row>
    <row r="207" spans="1:15" ht="15.75">
      <c r="A207" s="51"/>
      <c r="B207" s="51"/>
      <c r="C207" s="51"/>
      <c r="D207" s="51"/>
      <c r="E207" s="51"/>
      <c r="F207" s="51"/>
      <c r="G207" s="51"/>
      <c r="H207" s="51"/>
      <c r="I207" s="51"/>
      <c r="J207" s="51"/>
      <c r="K207" s="51"/>
      <c r="L207" s="51"/>
      <c r="M207" s="51"/>
      <c r="N207" s="51"/>
      <c r="O207" s="52"/>
    </row>
    <row r="208" spans="1:15" ht="15.75">
      <c r="A208" s="51"/>
      <c r="B208" s="51"/>
      <c r="C208" s="51"/>
      <c r="D208" s="51"/>
      <c r="E208" s="51"/>
      <c r="F208" s="51"/>
      <c r="G208" s="51"/>
      <c r="H208" s="51"/>
      <c r="I208" s="51"/>
      <c r="J208" s="51"/>
      <c r="K208" s="51"/>
      <c r="L208" s="51"/>
      <c r="M208" s="51"/>
      <c r="N208" s="51"/>
      <c r="O208" s="52"/>
    </row>
    <row r="209" spans="1:15" ht="15.75">
      <c r="A209" s="51"/>
      <c r="B209" s="51"/>
      <c r="C209" s="51"/>
      <c r="D209" s="51"/>
      <c r="E209" s="51"/>
      <c r="F209" s="51"/>
      <c r="G209" s="51"/>
      <c r="H209" s="51"/>
      <c r="I209" s="51"/>
      <c r="J209" s="51"/>
      <c r="K209" s="51"/>
      <c r="L209" s="51"/>
      <c r="M209" s="51"/>
      <c r="N209" s="51"/>
      <c r="O209" s="52"/>
    </row>
    <row r="210" spans="1:15" ht="15.75">
      <c r="A210" s="51"/>
      <c r="B210" s="51"/>
      <c r="C210" s="51"/>
      <c r="D210" s="51"/>
      <c r="E210" s="51"/>
      <c r="F210" s="51"/>
      <c r="G210" s="51"/>
      <c r="H210" s="51"/>
      <c r="I210" s="51"/>
      <c r="J210" s="51"/>
      <c r="K210" s="51"/>
      <c r="L210" s="51"/>
      <c r="M210" s="51"/>
      <c r="N210" s="51"/>
      <c r="O210" s="52"/>
    </row>
    <row r="211" spans="1:15" ht="15.75">
      <c r="A211" s="51"/>
      <c r="B211" s="51"/>
      <c r="C211" s="51"/>
      <c r="D211" s="51"/>
      <c r="E211" s="51"/>
      <c r="F211" s="51"/>
      <c r="G211" s="51"/>
      <c r="H211" s="51"/>
      <c r="I211" s="51"/>
      <c r="J211" s="51"/>
      <c r="K211" s="51"/>
      <c r="L211" s="51"/>
      <c r="M211" s="51"/>
      <c r="N211" s="51"/>
      <c r="O211" s="52"/>
    </row>
    <row r="212" spans="1:15" ht="15.75">
      <c r="A212" s="51"/>
      <c r="B212" s="51"/>
      <c r="C212" s="51"/>
      <c r="D212" s="51"/>
      <c r="E212" s="51"/>
      <c r="F212" s="51"/>
      <c r="G212" s="51"/>
      <c r="H212" s="51"/>
      <c r="I212" s="51"/>
      <c r="J212" s="51"/>
      <c r="K212" s="51"/>
      <c r="L212" s="51"/>
      <c r="M212" s="51"/>
      <c r="N212" s="51"/>
      <c r="O212" s="52"/>
    </row>
    <row r="213" spans="1:15" ht="15.75">
      <c r="A213" s="51"/>
      <c r="B213" s="51"/>
      <c r="C213" s="51"/>
      <c r="D213" s="51"/>
      <c r="E213" s="51"/>
      <c r="F213" s="51"/>
      <c r="G213" s="51"/>
      <c r="H213" s="51"/>
      <c r="I213" s="51"/>
      <c r="J213" s="51"/>
      <c r="K213" s="51"/>
      <c r="L213" s="51"/>
      <c r="M213" s="51"/>
      <c r="N213" s="51"/>
      <c r="O213" s="52"/>
    </row>
    <row r="214" spans="1:15" ht="15.75">
      <c r="A214" s="51"/>
      <c r="B214" s="51"/>
      <c r="C214" s="51"/>
      <c r="D214" s="51"/>
      <c r="E214" s="51"/>
      <c r="F214" s="51"/>
      <c r="G214" s="51"/>
      <c r="H214" s="51"/>
      <c r="I214" s="51"/>
      <c r="J214" s="51"/>
      <c r="K214" s="51"/>
      <c r="L214" s="51"/>
      <c r="M214" s="51"/>
      <c r="N214" s="51"/>
      <c r="O214" s="52"/>
    </row>
    <row r="215" spans="1:15" ht="15.75">
      <c r="A215" s="51"/>
      <c r="B215" s="51"/>
      <c r="C215" s="51"/>
      <c r="D215" s="51"/>
      <c r="E215" s="51"/>
      <c r="F215" s="51"/>
      <c r="G215" s="51"/>
      <c r="H215" s="51"/>
      <c r="I215" s="51"/>
      <c r="J215" s="51"/>
      <c r="K215" s="51"/>
      <c r="L215" s="51"/>
      <c r="M215" s="51"/>
      <c r="N215" s="51"/>
      <c r="O215" s="52"/>
    </row>
    <row r="216" spans="1:15" ht="15.75">
      <c r="A216" s="51"/>
      <c r="B216" s="51"/>
      <c r="C216" s="51"/>
      <c r="D216" s="51"/>
      <c r="E216" s="51"/>
      <c r="F216" s="51"/>
      <c r="G216" s="51"/>
      <c r="H216" s="51"/>
      <c r="I216" s="51"/>
      <c r="J216" s="51"/>
      <c r="K216" s="51"/>
      <c r="L216" s="51"/>
      <c r="M216" s="51"/>
      <c r="N216" s="51"/>
      <c r="O216" s="52"/>
    </row>
    <row r="217" spans="1:15" ht="15.75">
      <c r="A217" s="51"/>
      <c r="B217" s="51"/>
      <c r="C217" s="51"/>
      <c r="D217" s="51"/>
      <c r="E217" s="51"/>
      <c r="F217" s="51"/>
      <c r="G217" s="51"/>
      <c r="H217" s="51"/>
      <c r="I217" s="51"/>
      <c r="J217" s="51"/>
      <c r="K217" s="51"/>
      <c r="L217" s="51"/>
      <c r="M217" s="51"/>
      <c r="N217" s="51"/>
      <c r="O217" s="52"/>
    </row>
    <row r="218" spans="1:15" ht="15.75">
      <c r="A218" s="51"/>
      <c r="B218" s="51"/>
      <c r="C218" s="51"/>
      <c r="D218" s="51"/>
      <c r="E218" s="51"/>
      <c r="F218" s="51"/>
      <c r="G218" s="51"/>
      <c r="H218" s="51"/>
      <c r="I218" s="51"/>
      <c r="J218" s="51"/>
      <c r="K218" s="51"/>
      <c r="L218" s="51"/>
      <c r="M218" s="51"/>
      <c r="N218" s="51"/>
      <c r="O218" s="52"/>
    </row>
    <row r="219" spans="1:15" ht="15.75">
      <c r="A219" s="51"/>
      <c r="B219" s="51"/>
      <c r="C219" s="51"/>
      <c r="D219" s="51"/>
      <c r="E219" s="51"/>
      <c r="F219" s="51"/>
      <c r="G219" s="51"/>
      <c r="H219" s="51"/>
      <c r="I219" s="51"/>
      <c r="J219" s="51"/>
      <c r="K219" s="51"/>
      <c r="L219" s="51"/>
      <c r="M219" s="51"/>
      <c r="N219" s="51"/>
      <c r="O219" s="52"/>
    </row>
    <row r="220" spans="1:15" ht="15.75">
      <c r="A220" s="51"/>
      <c r="B220" s="51"/>
      <c r="C220" s="51"/>
      <c r="D220" s="51"/>
      <c r="E220" s="51"/>
      <c r="F220" s="51"/>
      <c r="G220" s="51"/>
      <c r="H220" s="51"/>
      <c r="I220" s="51"/>
      <c r="J220" s="51"/>
      <c r="K220" s="51"/>
      <c r="L220" s="51"/>
      <c r="M220" s="51"/>
      <c r="N220" s="51"/>
      <c r="O220" s="52"/>
    </row>
    <row r="221" spans="1:15" ht="15.75">
      <c r="A221" s="51"/>
      <c r="B221" s="51"/>
      <c r="C221" s="51"/>
      <c r="D221" s="51"/>
      <c r="E221" s="51"/>
      <c r="F221" s="51"/>
      <c r="G221" s="51"/>
      <c r="H221" s="51"/>
      <c r="I221" s="51"/>
      <c r="J221" s="51"/>
      <c r="K221" s="51"/>
      <c r="L221" s="51"/>
      <c r="M221" s="51"/>
      <c r="N221" s="51"/>
      <c r="O221" s="52"/>
    </row>
    <row r="222" spans="1:15" ht="15.75">
      <c r="A222" s="51"/>
      <c r="B222" s="51"/>
      <c r="C222" s="51"/>
      <c r="D222" s="51"/>
      <c r="E222" s="51"/>
      <c r="F222" s="51"/>
      <c r="G222" s="51"/>
      <c r="H222" s="51"/>
      <c r="I222" s="51"/>
      <c r="J222" s="51"/>
      <c r="K222" s="51"/>
      <c r="L222" s="51"/>
      <c r="M222" s="51"/>
      <c r="N222" s="51"/>
      <c r="O222" s="52"/>
    </row>
    <row r="223" spans="1:15" ht="15.75">
      <c r="A223" s="51"/>
      <c r="B223" s="51"/>
      <c r="C223" s="51"/>
      <c r="D223" s="51"/>
      <c r="E223" s="51"/>
      <c r="F223" s="51"/>
      <c r="G223" s="51"/>
      <c r="H223" s="51"/>
      <c r="I223" s="51"/>
      <c r="J223" s="51"/>
      <c r="K223" s="51"/>
      <c r="L223" s="51"/>
      <c r="M223" s="51"/>
      <c r="N223" s="51"/>
      <c r="O223" s="52"/>
    </row>
    <row r="224" spans="1:15" ht="15.75">
      <c r="A224" s="51"/>
      <c r="B224" s="51"/>
      <c r="C224" s="51"/>
      <c r="D224" s="51"/>
      <c r="E224" s="51"/>
      <c r="F224" s="51"/>
      <c r="G224" s="51"/>
      <c r="H224" s="51"/>
      <c r="I224" s="51"/>
      <c r="J224" s="51"/>
      <c r="K224" s="51"/>
      <c r="L224" s="51"/>
      <c r="M224" s="51"/>
      <c r="N224" s="51"/>
      <c r="O224" s="52"/>
    </row>
    <row r="225" spans="1:15" ht="15.75">
      <c r="A225" s="51"/>
      <c r="B225" s="51"/>
      <c r="C225" s="51"/>
      <c r="D225" s="51"/>
      <c r="E225" s="51"/>
      <c r="F225" s="51"/>
      <c r="G225" s="51"/>
      <c r="H225" s="51"/>
      <c r="I225" s="51"/>
      <c r="J225" s="51"/>
      <c r="K225" s="51"/>
      <c r="L225" s="51"/>
      <c r="M225" s="51"/>
      <c r="N225" s="51"/>
      <c r="O225" s="52"/>
    </row>
    <row r="226" spans="1:15" ht="15.75">
      <c r="A226" s="51"/>
      <c r="B226" s="51"/>
      <c r="C226" s="51"/>
      <c r="D226" s="51"/>
      <c r="E226" s="51"/>
      <c r="F226" s="51"/>
      <c r="G226" s="51"/>
      <c r="H226" s="51"/>
      <c r="I226" s="51"/>
      <c r="J226" s="51"/>
      <c r="K226" s="51"/>
      <c r="L226" s="51"/>
      <c r="M226" s="51"/>
      <c r="N226" s="51"/>
      <c r="O226" s="52"/>
    </row>
    <row r="227" spans="1:15" ht="15.75">
      <c r="A227" s="51"/>
      <c r="B227" s="51"/>
      <c r="C227" s="51"/>
      <c r="D227" s="51"/>
      <c r="E227" s="51"/>
      <c r="F227" s="51"/>
      <c r="G227" s="51"/>
      <c r="H227" s="51"/>
      <c r="I227" s="51"/>
      <c r="J227" s="51"/>
      <c r="K227" s="51"/>
      <c r="L227" s="51"/>
      <c r="M227" s="51"/>
      <c r="N227" s="51"/>
      <c r="O227" s="52"/>
    </row>
    <row r="228" spans="1:15" ht="15.75">
      <c r="A228" s="51"/>
      <c r="B228" s="51"/>
      <c r="C228" s="51"/>
      <c r="D228" s="51"/>
      <c r="E228" s="51"/>
      <c r="F228" s="51"/>
      <c r="G228" s="51"/>
      <c r="H228" s="51"/>
      <c r="I228" s="51"/>
      <c r="J228" s="51"/>
      <c r="K228" s="51"/>
      <c r="L228" s="51"/>
      <c r="M228" s="51"/>
      <c r="N228" s="51"/>
      <c r="O228" s="52"/>
    </row>
    <row r="229" spans="1:15" ht="15.75">
      <c r="A229" s="51"/>
      <c r="B229" s="51"/>
      <c r="C229" s="51"/>
      <c r="D229" s="51"/>
      <c r="E229" s="51"/>
      <c r="F229" s="51"/>
      <c r="G229" s="51"/>
      <c r="H229" s="51"/>
      <c r="I229" s="51"/>
      <c r="J229" s="51"/>
      <c r="K229" s="51"/>
      <c r="L229" s="51"/>
      <c r="M229" s="51"/>
      <c r="N229" s="51"/>
      <c r="O229" s="52"/>
    </row>
    <row r="230" spans="1:15" ht="15.75">
      <c r="A230" s="51"/>
      <c r="B230" s="51"/>
      <c r="C230" s="51"/>
      <c r="D230" s="51"/>
      <c r="E230" s="51"/>
      <c r="F230" s="51"/>
      <c r="G230" s="51"/>
      <c r="H230" s="51"/>
      <c r="I230" s="51"/>
      <c r="J230" s="51"/>
      <c r="K230" s="51"/>
      <c r="L230" s="51"/>
      <c r="M230" s="51"/>
      <c r="N230" s="51"/>
      <c r="O230" s="52"/>
    </row>
    <row r="231" spans="1:15" ht="15.75">
      <c r="A231" s="51"/>
      <c r="B231" s="51"/>
      <c r="C231" s="51"/>
      <c r="D231" s="51"/>
      <c r="E231" s="51"/>
      <c r="F231" s="51"/>
      <c r="G231" s="51"/>
      <c r="H231" s="51"/>
      <c r="I231" s="51"/>
      <c r="J231" s="51"/>
      <c r="K231" s="51"/>
      <c r="L231" s="51"/>
      <c r="M231" s="51"/>
      <c r="N231" s="51"/>
      <c r="O231" s="52"/>
    </row>
    <row r="232" spans="1:15" ht="15.75">
      <c r="A232" s="51"/>
      <c r="B232" s="51"/>
      <c r="C232" s="51"/>
      <c r="D232" s="51"/>
      <c r="E232" s="51"/>
      <c r="F232" s="51"/>
      <c r="G232" s="51"/>
      <c r="H232" s="51"/>
      <c r="I232" s="51"/>
      <c r="J232" s="51"/>
      <c r="K232" s="51"/>
      <c r="L232" s="51"/>
      <c r="M232" s="51"/>
      <c r="N232" s="51"/>
      <c r="O232" s="52"/>
    </row>
    <row r="233" spans="1:15" ht="15.75">
      <c r="A233" s="51"/>
      <c r="B233" s="51"/>
      <c r="C233" s="51"/>
      <c r="D233" s="51"/>
      <c r="E233" s="51"/>
      <c r="F233" s="51"/>
      <c r="G233" s="51"/>
      <c r="H233" s="51"/>
      <c r="I233" s="51"/>
      <c r="J233" s="51"/>
      <c r="K233" s="51"/>
      <c r="L233" s="51"/>
      <c r="M233" s="51"/>
      <c r="N233" s="51"/>
      <c r="O233" s="52"/>
    </row>
    <row r="234" spans="1:15" ht="15.75">
      <c r="A234" s="51"/>
      <c r="B234" s="51"/>
      <c r="C234" s="51"/>
      <c r="D234" s="51"/>
      <c r="E234" s="51"/>
      <c r="F234" s="51"/>
      <c r="G234" s="51"/>
      <c r="H234" s="51"/>
      <c r="I234" s="51"/>
      <c r="J234" s="51"/>
      <c r="K234" s="51"/>
      <c r="L234" s="51"/>
      <c r="M234" s="51"/>
      <c r="N234" s="51"/>
      <c r="O234" s="52"/>
    </row>
    <row r="235" spans="1:15" ht="15.75">
      <c r="A235" s="51"/>
      <c r="B235" s="51"/>
      <c r="C235" s="51"/>
      <c r="D235" s="51"/>
      <c r="E235" s="51"/>
      <c r="F235" s="51"/>
      <c r="G235" s="51"/>
      <c r="H235" s="51"/>
      <c r="I235" s="51"/>
      <c r="J235" s="51"/>
      <c r="K235" s="51"/>
      <c r="L235" s="51"/>
      <c r="M235" s="51"/>
      <c r="N235" s="51"/>
      <c r="O235" s="52"/>
    </row>
    <row r="236" spans="1:15" ht="15.75">
      <c r="A236" s="51"/>
      <c r="B236" s="51"/>
      <c r="C236" s="51"/>
      <c r="D236" s="51"/>
      <c r="E236" s="51"/>
      <c r="F236" s="51"/>
      <c r="G236" s="51"/>
      <c r="H236" s="51"/>
      <c r="I236" s="51"/>
      <c r="J236" s="51"/>
      <c r="K236" s="51"/>
      <c r="L236" s="51"/>
      <c r="M236" s="51"/>
      <c r="N236" s="51"/>
      <c r="O236" s="52"/>
    </row>
    <row r="237" spans="1:15" ht="15.75">
      <c r="A237" s="51"/>
      <c r="B237" s="51"/>
      <c r="C237" s="51"/>
      <c r="D237" s="51"/>
      <c r="E237" s="51"/>
      <c r="F237" s="51"/>
      <c r="G237" s="51"/>
      <c r="H237" s="51"/>
      <c r="I237" s="51"/>
      <c r="J237" s="51"/>
      <c r="K237" s="51"/>
      <c r="L237" s="51"/>
      <c r="M237" s="51"/>
      <c r="N237" s="51"/>
      <c r="O237" s="52"/>
    </row>
    <row r="238" spans="1:15" ht="15.75">
      <c r="A238" s="51"/>
      <c r="B238" s="51"/>
      <c r="C238" s="51"/>
      <c r="D238" s="51"/>
      <c r="E238" s="51"/>
      <c r="F238" s="51"/>
      <c r="G238" s="51"/>
      <c r="H238" s="51"/>
      <c r="I238" s="51"/>
      <c r="J238" s="51"/>
      <c r="K238" s="51"/>
      <c r="L238" s="51"/>
      <c r="M238" s="51"/>
      <c r="N238" s="51"/>
      <c r="O238" s="52"/>
    </row>
    <row r="239" spans="1:15" ht="15.75">
      <c r="A239" s="51"/>
      <c r="B239" s="51"/>
      <c r="C239" s="51"/>
      <c r="D239" s="51"/>
      <c r="E239" s="51"/>
      <c r="F239" s="51"/>
      <c r="G239" s="51"/>
      <c r="H239" s="51"/>
      <c r="I239" s="51"/>
      <c r="J239" s="51"/>
      <c r="K239" s="51"/>
      <c r="L239" s="51"/>
      <c r="M239" s="51"/>
      <c r="N239" s="51"/>
      <c r="O239" s="52"/>
    </row>
    <row r="240" spans="1:15" ht="15.75">
      <c r="A240" s="51"/>
      <c r="B240" s="51"/>
      <c r="C240" s="51"/>
      <c r="D240" s="51"/>
      <c r="E240" s="51"/>
      <c r="F240" s="51"/>
      <c r="G240" s="51"/>
      <c r="H240" s="51"/>
      <c r="I240" s="51"/>
      <c r="J240" s="51"/>
      <c r="K240" s="51"/>
      <c r="L240" s="51"/>
      <c r="M240" s="51"/>
      <c r="N240" s="51"/>
      <c r="O240" s="52"/>
    </row>
    <row r="241" spans="1:15" ht="15.75">
      <c r="A241" s="51"/>
      <c r="B241" s="51"/>
      <c r="C241" s="51"/>
      <c r="D241" s="51"/>
      <c r="E241" s="51"/>
      <c r="F241" s="51"/>
      <c r="G241" s="51"/>
      <c r="H241" s="51"/>
      <c r="I241" s="51"/>
      <c r="J241" s="51"/>
      <c r="K241" s="51"/>
      <c r="L241" s="51"/>
      <c r="M241" s="51"/>
      <c r="N241" s="51"/>
      <c r="O241" s="52"/>
    </row>
    <row r="242" spans="1:15" ht="15.75">
      <c r="A242" s="51"/>
      <c r="B242" s="51"/>
      <c r="C242" s="51"/>
      <c r="D242" s="51"/>
      <c r="E242" s="51"/>
      <c r="F242" s="51"/>
      <c r="G242" s="51"/>
      <c r="H242" s="51"/>
      <c r="I242" s="51"/>
      <c r="J242" s="51"/>
      <c r="K242" s="51"/>
      <c r="L242" s="51"/>
      <c r="M242" s="51"/>
      <c r="N242" s="51"/>
      <c r="O242" s="52"/>
    </row>
    <row r="243" spans="1:15" ht="15.75">
      <c r="A243" s="51"/>
      <c r="B243" s="51"/>
      <c r="C243" s="51"/>
      <c r="D243" s="51"/>
      <c r="E243" s="51"/>
      <c r="F243" s="51"/>
      <c r="G243" s="51"/>
      <c r="H243" s="51"/>
      <c r="I243" s="51"/>
      <c r="J243" s="51"/>
      <c r="K243" s="51"/>
      <c r="L243" s="51"/>
      <c r="M243" s="51"/>
      <c r="N243" s="51"/>
      <c r="O243" s="52"/>
    </row>
    <row r="244" spans="1:15" ht="15.75">
      <c r="A244" s="51"/>
      <c r="B244" s="51"/>
      <c r="C244" s="51"/>
      <c r="D244" s="51"/>
      <c r="E244" s="51"/>
      <c r="F244" s="51"/>
      <c r="G244" s="51"/>
      <c r="H244" s="51"/>
      <c r="I244" s="51"/>
      <c r="J244" s="51"/>
      <c r="K244" s="51"/>
      <c r="L244" s="51"/>
      <c r="M244" s="51"/>
      <c r="N244" s="51"/>
      <c r="O244" s="52"/>
    </row>
    <row r="245" spans="1:15" ht="15.75">
      <c r="A245" s="51"/>
      <c r="B245" s="51"/>
      <c r="C245" s="51"/>
      <c r="D245" s="51"/>
      <c r="E245" s="51"/>
      <c r="F245" s="51"/>
      <c r="G245" s="51"/>
      <c r="H245" s="51"/>
      <c r="I245" s="51"/>
      <c r="J245" s="51"/>
      <c r="K245" s="51"/>
      <c r="L245" s="51"/>
      <c r="M245" s="51"/>
      <c r="N245" s="51"/>
      <c r="O245" s="52"/>
    </row>
    <row r="246" spans="1:15" ht="15.75">
      <c r="A246" s="51"/>
      <c r="B246" s="51"/>
      <c r="C246" s="51"/>
      <c r="D246" s="51"/>
      <c r="E246" s="51"/>
      <c r="F246" s="51"/>
      <c r="G246" s="51"/>
      <c r="H246" s="51"/>
      <c r="I246" s="51"/>
      <c r="J246" s="51"/>
      <c r="K246" s="51"/>
      <c r="L246" s="51"/>
      <c r="M246" s="51"/>
      <c r="N246" s="51"/>
      <c r="O246" s="52"/>
    </row>
    <row r="247" spans="1:15" ht="15.75">
      <c r="A247" s="51"/>
      <c r="B247" s="51"/>
      <c r="C247" s="51"/>
      <c r="D247" s="51"/>
      <c r="E247" s="51"/>
      <c r="F247" s="51"/>
      <c r="G247" s="51"/>
      <c r="H247" s="51"/>
      <c r="I247" s="51"/>
      <c r="J247" s="51"/>
      <c r="K247" s="51"/>
      <c r="L247" s="51"/>
      <c r="M247" s="51"/>
      <c r="N247" s="51"/>
      <c r="O247" s="52"/>
    </row>
    <row r="248" spans="1:15" ht="15.75">
      <c r="A248" s="51"/>
      <c r="B248" s="51"/>
      <c r="C248" s="51"/>
      <c r="D248" s="51"/>
      <c r="E248" s="51"/>
      <c r="F248" s="51"/>
      <c r="G248" s="51"/>
      <c r="H248" s="51"/>
      <c r="I248" s="51"/>
      <c r="J248" s="51"/>
      <c r="K248" s="51"/>
      <c r="L248" s="51"/>
      <c r="M248" s="51"/>
      <c r="N248" s="51"/>
      <c r="O248" s="52"/>
    </row>
    <row r="249" spans="1:15" ht="15.75">
      <c r="A249" s="51"/>
      <c r="B249" s="51"/>
      <c r="C249" s="51"/>
      <c r="D249" s="51"/>
      <c r="E249" s="51"/>
      <c r="F249" s="51"/>
      <c r="G249" s="51"/>
      <c r="H249" s="51"/>
      <c r="I249" s="51"/>
      <c r="J249" s="51"/>
      <c r="K249" s="51"/>
      <c r="L249" s="51"/>
      <c r="M249" s="51"/>
      <c r="N249" s="51"/>
      <c r="O249" s="52"/>
    </row>
    <row r="250" spans="1:15" ht="15.75">
      <c r="A250" s="51"/>
      <c r="B250" s="51"/>
      <c r="C250" s="51"/>
      <c r="D250" s="51"/>
      <c r="E250" s="51"/>
      <c r="F250" s="51"/>
      <c r="G250" s="51"/>
      <c r="H250" s="51"/>
      <c r="I250" s="51"/>
      <c r="J250" s="51"/>
      <c r="K250" s="51"/>
      <c r="L250" s="51"/>
      <c r="M250" s="51"/>
      <c r="N250" s="51"/>
      <c r="O250" s="52"/>
    </row>
    <row r="251" spans="1:15" ht="15.75">
      <c r="A251" s="51"/>
      <c r="B251" s="51"/>
      <c r="C251" s="51"/>
      <c r="D251" s="51"/>
      <c r="E251" s="51"/>
      <c r="F251" s="51"/>
      <c r="G251" s="51"/>
      <c r="H251" s="51"/>
      <c r="I251" s="51"/>
      <c r="J251" s="51"/>
      <c r="K251" s="51"/>
      <c r="L251" s="51"/>
      <c r="M251" s="51"/>
      <c r="N251" s="51"/>
      <c r="O251" s="52"/>
    </row>
    <row r="252" spans="1:15" ht="15.75">
      <c r="A252" s="51"/>
      <c r="B252" s="51"/>
      <c r="C252" s="51"/>
      <c r="D252" s="51"/>
      <c r="E252" s="51"/>
      <c r="F252" s="51"/>
      <c r="G252" s="51"/>
      <c r="H252" s="51"/>
      <c r="I252" s="51"/>
      <c r="J252" s="51"/>
      <c r="K252" s="51"/>
      <c r="L252" s="51"/>
      <c r="M252" s="51"/>
      <c r="N252" s="51"/>
      <c r="O252" s="52"/>
    </row>
    <row r="253" spans="1:15" ht="15.75">
      <c r="A253" s="51"/>
      <c r="B253" s="51"/>
      <c r="C253" s="51"/>
      <c r="D253" s="51"/>
      <c r="E253" s="51"/>
      <c r="F253" s="51"/>
      <c r="G253" s="51"/>
      <c r="H253" s="51"/>
      <c r="I253" s="51"/>
      <c r="J253" s="51"/>
      <c r="K253" s="51"/>
      <c r="L253" s="51"/>
      <c r="M253" s="51"/>
      <c r="N253" s="51"/>
      <c r="O253" s="52"/>
    </row>
    <row r="254" spans="1:15" ht="15.75">
      <c r="A254" s="51"/>
      <c r="B254" s="51"/>
      <c r="C254" s="51"/>
      <c r="D254" s="51"/>
      <c r="E254" s="51"/>
      <c r="F254" s="51"/>
      <c r="G254" s="51"/>
      <c r="H254" s="51"/>
      <c r="I254" s="51"/>
      <c r="J254" s="51"/>
      <c r="K254" s="51"/>
      <c r="L254" s="51"/>
      <c r="M254" s="51"/>
      <c r="N254" s="51"/>
      <c r="O254" s="52"/>
    </row>
    <row r="255" spans="1:15" ht="15.75">
      <c r="A255" s="51"/>
      <c r="B255" s="51"/>
      <c r="C255" s="51"/>
      <c r="D255" s="51"/>
      <c r="E255" s="51"/>
      <c r="F255" s="51"/>
      <c r="G255" s="51"/>
      <c r="H255" s="51"/>
      <c r="I255" s="51"/>
      <c r="J255" s="51"/>
      <c r="K255" s="51"/>
      <c r="L255" s="51"/>
      <c r="M255" s="51"/>
      <c r="N255" s="51"/>
      <c r="O255" s="52"/>
    </row>
    <row r="256" spans="1:15" ht="15.75">
      <c r="A256" s="51"/>
      <c r="B256" s="51"/>
      <c r="C256" s="51"/>
      <c r="D256" s="51"/>
      <c r="E256" s="51"/>
      <c r="F256" s="51"/>
      <c r="G256" s="51"/>
      <c r="H256" s="51"/>
      <c r="I256" s="51"/>
      <c r="J256" s="51"/>
      <c r="K256" s="51"/>
      <c r="L256" s="51"/>
      <c r="M256" s="51"/>
      <c r="N256" s="51"/>
      <c r="O256" s="52"/>
    </row>
    <row r="257" spans="1:15" ht="15.75">
      <c r="A257" s="51"/>
      <c r="B257" s="51"/>
      <c r="C257" s="51"/>
      <c r="D257" s="51"/>
      <c r="E257" s="51"/>
      <c r="F257" s="51"/>
      <c r="G257" s="51"/>
      <c r="H257" s="51"/>
      <c r="I257" s="51"/>
      <c r="J257" s="51"/>
      <c r="K257" s="51"/>
      <c r="L257" s="51"/>
      <c r="M257" s="51"/>
      <c r="N257" s="51"/>
      <c r="O257" s="52"/>
    </row>
    <row r="258" spans="1:15" ht="15.75">
      <c r="A258" s="51"/>
      <c r="B258" s="51"/>
      <c r="C258" s="51"/>
      <c r="D258" s="51"/>
      <c r="E258" s="51"/>
      <c r="F258" s="51"/>
      <c r="G258" s="51"/>
      <c r="H258" s="51"/>
      <c r="I258" s="51"/>
      <c r="J258" s="51"/>
      <c r="K258" s="51"/>
      <c r="L258" s="51"/>
      <c r="M258" s="51"/>
      <c r="N258" s="51"/>
      <c r="O258" s="52"/>
    </row>
    <row r="259" spans="1:15" ht="15.75">
      <c r="A259" s="51"/>
      <c r="B259" s="51"/>
      <c r="C259" s="51"/>
      <c r="D259" s="51"/>
      <c r="E259" s="51"/>
      <c r="F259" s="51"/>
      <c r="G259" s="51"/>
      <c r="H259" s="51"/>
      <c r="I259" s="51"/>
      <c r="J259" s="51"/>
      <c r="K259" s="51"/>
      <c r="L259" s="51"/>
      <c r="M259" s="51"/>
      <c r="N259" s="51"/>
      <c r="O259" s="52"/>
    </row>
    <row r="260" spans="1:15" ht="15.75">
      <c r="A260" s="51"/>
      <c r="B260" s="51"/>
      <c r="C260" s="51"/>
      <c r="D260" s="51"/>
      <c r="E260" s="51"/>
      <c r="F260" s="51"/>
      <c r="G260" s="51"/>
      <c r="H260" s="51"/>
      <c r="I260" s="51"/>
      <c r="J260" s="51"/>
      <c r="K260" s="51"/>
      <c r="L260" s="51"/>
      <c r="M260" s="51"/>
      <c r="N260" s="51"/>
      <c r="O260" s="52"/>
    </row>
    <row r="261" spans="1:15" ht="15.75">
      <c r="A261" s="51"/>
      <c r="B261" s="51"/>
      <c r="C261" s="51"/>
      <c r="D261" s="51"/>
      <c r="E261" s="51"/>
      <c r="F261" s="51"/>
      <c r="G261" s="51"/>
      <c r="H261" s="51"/>
      <c r="I261" s="51"/>
      <c r="J261" s="51"/>
      <c r="K261" s="51"/>
      <c r="L261" s="51"/>
      <c r="M261" s="51"/>
      <c r="N261" s="51"/>
      <c r="O261" s="52"/>
    </row>
    <row r="262" spans="1:15" ht="15.75">
      <c r="A262" s="51"/>
      <c r="B262" s="51"/>
      <c r="C262" s="51"/>
      <c r="D262" s="51"/>
      <c r="E262" s="51"/>
      <c r="F262" s="51"/>
      <c r="G262" s="51"/>
      <c r="H262" s="51"/>
      <c r="I262" s="51"/>
      <c r="J262" s="51"/>
      <c r="K262" s="51"/>
      <c r="L262" s="51"/>
      <c r="M262" s="51"/>
      <c r="N262" s="51"/>
      <c r="O262" s="52"/>
    </row>
    <row r="263" spans="1:15" ht="15.75">
      <c r="A263" s="51"/>
      <c r="B263" s="51"/>
      <c r="C263" s="51"/>
      <c r="D263" s="51"/>
      <c r="E263" s="51"/>
      <c r="F263" s="51"/>
      <c r="G263" s="51"/>
      <c r="H263" s="51"/>
      <c r="I263" s="51"/>
      <c r="J263" s="51"/>
      <c r="K263" s="51"/>
      <c r="L263" s="51"/>
      <c r="M263" s="51"/>
      <c r="N263" s="51"/>
      <c r="O263" s="52"/>
    </row>
    <row r="264" spans="1:15" ht="15.75">
      <c r="A264" s="51"/>
      <c r="B264" s="51"/>
      <c r="C264" s="51"/>
      <c r="D264" s="51"/>
      <c r="E264" s="51"/>
      <c r="F264" s="51"/>
      <c r="G264" s="51"/>
      <c r="H264" s="51"/>
      <c r="I264" s="51"/>
      <c r="J264" s="51"/>
      <c r="K264" s="51"/>
      <c r="L264" s="51"/>
      <c r="M264" s="51"/>
      <c r="N264" s="51"/>
      <c r="O264" s="52"/>
    </row>
    <row r="265" spans="1:15" ht="15.75">
      <c r="A265" s="51"/>
      <c r="B265" s="51"/>
      <c r="C265" s="51"/>
      <c r="D265" s="51"/>
      <c r="E265" s="51"/>
      <c r="F265" s="51"/>
      <c r="G265" s="51"/>
      <c r="H265" s="51"/>
      <c r="I265" s="51"/>
      <c r="J265" s="51"/>
      <c r="K265" s="51"/>
      <c r="L265" s="51"/>
      <c r="M265" s="51"/>
      <c r="N265" s="51"/>
      <c r="O265" s="52"/>
    </row>
    <row r="266" spans="1:15" ht="15.75">
      <c r="A266" s="51"/>
      <c r="B266" s="51"/>
      <c r="C266" s="51"/>
      <c r="D266" s="51"/>
      <c r="E266" s="51"/>
      <c r="F266" s="51"/>
      <c r="G266" s="51"/>
      <c r="H266" s="51"/>
      <c r="I266" s="51"/>
      <c r="J266" s="51"/>
      <c r="K266" s="51"/>
      <c r="L266" s="51"/>
      <c r="M266" s="51"/>
      <c r="N266" s="51"/>
      <c r="O266" s="52"/>
    </row>
    <row r="267" spans="1:15" ht="15.75">
      <c r="A267" s="51"/>
      <c r="B267" s="51"/>
      <c r="C267" s="51"/>
      <c r="D267" s="51"/>
      <c r="E267" s="51"/>
      <c r="F267" s="51"/>
      <c r="G267" s="51"/>
      <c r="H267" s="51"/>
      <c r="I267" s="51"/>
      <c r="J267" s="51"/>
      <c r="K267" s="51"/>
      <c r="L267" s="51"/>
      <c r="M267" s="51"/>
      <c r="N267" s="51"/>
      <c r="O267" s="52"/>
    </row>
    <row r="268" spans="1:15" ht="15.75">
      <c r="A268" s="51"/>
      <c r="B268" s="51"/>
      <c r="C268" s="51"/>
      <c r="D268" s="51"/>
      <c r="E268" s="51"/>
      <c r="F268" s="51"/>
      <c r="G268" s="51"/>
      <c r="H268" s="51"/>
      <c r="I268" s="51"/>
      <c r="J268" s="51"/>
      <c r="K268" s="51"/>
      <c r="L268" s="51"/>
      <c r="M268" s="51"/>
      <c r="N268" s="51"/>
      <c r="O268" s="52"/>
    </row>
    <row r="269" spans="1:15" ht="15.75">
      <c r="A269" s="51"/>
      <c r="B269" s="51"/>
      <c r="C269" s="51"/>
      <c r="D269" s="51"/>
      <c r="E269" s="51"/>
      <c r="F269" s="51"/>
      <c r="G269" s="51"/>
      <c r="H269" s="51"/>
      <c r="I269" s="51"/>
      <c r="J269" s="51"/>
      <c r="K269" s="51"/>
      <c r="L269" s="51"/>
      <c r="M269" s="51"/>
      <c r="N269" s="51"/>
      <c r="O269" s="52"/>
    </row>
    <row r="270" spans="1:15" ht="15.75">
      <c r="A270" s="51"/>
      <c r="B270" s="51"/>
      <c r="C270" s="51"/>
      <c r="D270" s="51"/>
      <c r="E270" s="51"/>
      <c r="F270" s="51"/>
      <c r="G270" s="51"/>
      <c r="H270" s="51"/>
      <c r="I270" s="51"/>
      <c r="J270" s="51"/>
      <c r="K270" s="51"/>
      <c r="L270" s="51"/>
      <c r="M270" s="51"/>
      <c r="N270" s="51"/>
      <c r="O270" s="52"/>
    </row>
    <row r="271" spans="1:15" ht="15.75">
      <c r="A271" s="51"/>
      <c r="B271" s="51"/>
      <c r="C271" s="51"/>
      <c r="D271" s="51"/>
      <c r="E271" s="51"/>
      <c r="F271" s="51"/>
      <c r="G271" s="51"/>
      <c r="H271" s="51"/>
      <c r="I271" s="51"/>
      <c r="J271" s="51"/>
      <c r="K271" s="51"/>
      <c r="L271" s="51"/>
      <c r="M271" s="51"/>
      <c r="N271" s="51"/>
      <c r="O271" s="52"/>
    </row>
    <row r="272" spans="1:15" ht="15.75">
      <c r="A272" s="51"/>
      <c r="B272" s="51"/>
      <c r="C272" s="51"/>
      <c r="D272" s="51"/>
      <c r="E272" s="51"/>
      <c r="F272" s="51"/>
      <c r="G272" s="51"/>
      <c r="H272" s="51"/>
      <c r="I272" s="51"/>
      <c r="J272" s="51"/>
      <c r="K272" s="51"/>
      <c r="L272" s="51"/>
      <c r="M272" s="51"/>
      <c r="N272" s="51"/>
      <c r="O272" s="52"/>
    </row>
    <row r="273" spans="1:15" ht="15.75">
      <c r="A273" s="51"/>
      <c r="B273" s="51"/>
      <c r="C273" s="51"/>
      <c r="D273" s="51"/>
      <c r="E273" s="51"/>
      <c r="F273" s="51"/>
      <c r="G273" s="51"/>
      <c r="H273" s="51"/>
      <c r="I273" s="51"/>
      <c r="J273" s="51"/>
      <c r="K273" s="51"/>
      <c r="L273" s="51"/>
      <c r="M273" s="51"/>
      <c r="N273" s="51"/>
      <c r="O273" s="52"/>
    </row>
    <row r="274" spans="1:15" ht="15.75">
      <c r="A274" s="51"/>
      <c r="B274" s="51"/>
      <c r="C274" s="51"/>
      <c r="D274" s="51"/>
      <c r="E274" s="51"/>
      <c r="F274" s="51"/>
      <c r="G274" s="51"/>
      <c r="H274" s="51"/>
      <c r="I274" s="51"/>
      <c r="J274" s="51"/>
      <c r="K274" s="51"/>
      <c r="L274" s="51"/>
      <c r="M274" s="51"/>
      <c r="N274" s="51"/>
      <c r="O274" s="52"/>
    </row>
    <row r="275" spans="1:15" ht="15.75">
      <c r="A275" s="51"/>
      <c r="B275" s="51"/>
      <c r="C275" s="51"/>
      <c r="D275" s="51"/>
      <c r="E275" s="51"/>
      <c r="F275" s="51"/>
      <c r="G275" s="51"/>
      <c r="H275" s="51"/>
      <c r="I275" s="51"/>
      <c r="J275" s="51"/>
      <c r="K275" s="51"/>
      <c r="L275" s="51"/>
      <c r="M275" s="51"/>
      <c r="N275" s="51"/>
      <c r="O275" s="52"/>
    </row>
    <row r="276" spans="1:15" ht="15.75">
      <c r="A276" s="51"/>
      <c r="B276" s="51"/>
      <c r="C276" s="51"/>
      <c r="D276" s="51"/>
      <c r="E276" s="51"/>
      <c r="F276" s="51"/>
      <c r="G276" s="51"/>
      <c r="H276" s="51"/>
      <c r="I276" s="51"/>
      <c r="J276" s="51"/>
      <c r="K276" s="51"/>
      <c r="L276" s="51"/>
      <c r="M276" s="51"/>
      <c r="N276" s="51"/>
      <c r="O276" s="52"/>
    </row>
    <row r="277" spans="1:15" ht="15.75">
      <c r="A277" s="51"/>
      <c r="B277" s="51"/>
      <c r="C277" s="51"/>
      <c r="D277" s="51"/>
      <c r="E277" s="51"/>
      <c r="F277" s="51"/>
      <c r="G277" s="51"/>
      <c r="H277" s="51"/>
      <c r="I277" s="51"/>
      <c r="J277" s="51"/>
      <c r="K277" s="51"/>
      <c r="L277" s="51"/>
      <c r="M277" s="51"/>
      <c r="N277" s="51"/>
      <c r="O277" s="52"/>
    </row>
    <row r="278" spans="1:15" ht="15.75">
      <c r="A278" s="51"/>
      <c r="B278" s="51"/>
      <c r="C278" s="51"/>
      <c r="D278" s="51"/>
      <c r="E278" s="51"/>
      <c r="F278" s="51"/>
      <c r="G278" s="51"/>
      <c r="H278" s="51"/>
      <c r="I278" s="51"/>
      <c r="J278" s="51"/>
      <c r="K278" s="51"/>
      <c r="L278" s="51"/>
      <c r="M278" s="51"/>
      <c r="N278" s="51"/>
      <c r="O278" s="52"/>
    </row>
    <row r="279" spans="1:15" ht="15.75">
      <c r="A279" s="51"/>
      <c r="B279" s="51"/>
      <c r="C279" s="51"/>
      <c r="D279" s="51"/>
      <c r="E279" s="51"/>
      <c r="F279" s="51"/>
      <c r="G279" s="51"/>
      <c r="H279" s="51"/>
      <c r="I279" s="51"/>
      <c r="J279" s="51"/>
      <c r="K279" s="51"/>
      <c r="L279" s="51"/>
      <c r="M279" s="51"/>
      <c r="N279" s="51"/>
      <c r="O279" s="52"/>
    </row>
    <row r="280" spans="1:15" ht="15.75">
      <c r="A280" s="51"/>
      <c r="B280" s="51"/>
      <c r="C280" s="51"/>
      <c r="D280" s="51"/>
      <c r="E280" s="51"/>
      <c r="F280" s="51"/>
      <c r="G280" s="51"/>
      <c r="H280" s="51"/>
      <c r="I280" s="51"/>
      <c r="J280" s="51"/>
      <c r="K280" s="51"/>
      <c r="L280" s="51"/>
      <c r="M280" s="51"/>
      <c r="N280" s="51"/>
      <c r="O280" s="52"/>
    </row>
    <row r="281" spans="1:15" ht="15.75">
      <c r="A281" s="51"/>
      <c r="B281" s="51"/>
      <c r="C281" s="51"/>
      <c r="D281" s="51"/>
      <c r="E281" s="51"/>
      <c r="F281" s="51"/>
      <c r="G281" s="51"/>
      <c r="H281" s="51"/>
      <c r="I281" s="51"/>
      <c r="J281" s="51"/>
      <c r="K281" s="51"/>
      <c r="L281" s="51"/>
      <c r="M281" s="51"/>
      <c r="N281" s="51"/>
      <c r="O281" s="52"/>
    </row>
    <row r="282" spans="1:15" ht="15.75">
      <c r="A282" s="51"/>
      <c r="B282" s="51"/>
      <c r="C282" s="51"/>
      <c r="D282" s="51"/>
      <c r="E282" s="51"/>
      <c r="F282" s="51"/>
      <c r="G282" s="51"/>
      <c r="H282" s="51"/>
      <c r="I282" s="51"/>
      <c r="J282" s="51"/>
      <c r="K282" s="51"/>
      <c r="L282" s="51"/>
      <c r="M282" s="51"/>
      <c r="N282" s="51"/>
      <c r="O282" s="52"/>
    </row>
    <row r="283" spans="1:15" ht="15.75">
      <c r="A283" s="51"/>
      <c r="B283" s="51"/>
      <c r="C283" s="51"/>
      <c r="D283" s="51"/>
      <c r="E283" s="51"/>
      <c r="F283" s="51"/>
      <c r="G283" s="51"/>
      <c r="H283" s="51"/>
      <c r="I283" s="51"/>
      <c r="J283" s="51"/>
      <c r="K283" s="51"/>
      <c r="L283" s="51"/>
      <c r="M283" s="51"/>
      <c r="N283" s="51"/>
      <c r="O283" s="52"/>
    </row>
    <row r="284" spans="1:15" ht="15.75">
      <c r="A284" s="51"/>
      <c r="B284" s="51"/>
      <c r="C284" s="51"/>
      <c r="D284" s="51"/>
      <c r="E284" s="51"/>
      <c r="F284" s="51"/>
      <c r="G284" s="51"/>
      <c r="H284" s="51"/>
      <c r="I284" s="51"/>
      <c r="J284" s="51"/>
      <c r="K284" s="51"/>
      <c r="L284" s="51"/>
      <c r="M284" s="51"/>
      <c r="N284" s="51"/>
      <c r="O284" s="52"/>
    </row>
    <row r="285" spans="1:15" ht="15.75">
      <c r="A285" s="51"/>
      <c r="B285" s="51"/>
      <c r="C285" s="51"/>
      <c r="D285" s="51"/>
      <c r="E285" s="51"/>
      <c r="F285" s="51"/>
      <c r="G285" s="51"/>
      <c r="H285" s="51"/>
      <c r="I285" s="51"/>
      <c r="J285" s="51"/>
      <c r="K285" s="51"/>
      <c r="L285" s="51"/>
      <c r="M285" s="51"/>
      <c r="N285" s="51"/>
      <c r="O285" s="52"/>
    </row>
    <row r="286" spans="1:15" ht="15.75">
      <c r="A286" s="51"/>
      <c r="B286" s="51"/>
      <c r="C286" s="51"/>
      <c r="D286" s="51"/>
      <c r="E286" s="51"/>
      <c r="F286" s="51"/>
      <c r="G286" s="51"/>
      <c r="H286" s="51"/>
      <c r="I286" s="51"/>
      <c r="J286" s="51"/>
      <c r="K286" s="51"/>
      <c r="L286" s="51"/>
      <c r="M286" s="51"/>
      <c r="N286" s="51"/>
      <c r="O286" s="52"/>
    </row>
    <row r="287" spans="1:15" ht="15.75">
      <c r="A287" s="51"/>
      <c r="B287" s="51"/>
      <c r="C287" s="51"/>
      <c r="D287" s="51"/>
      <c r="E287" s="51"/>
      <c r="F287" s="51"/>
      <c r="G287" s="51"/>
      <c r="H287" s="51"/>
      <c r="I287" s="51"/>
      <c r="J287" s="51"/>
      <c r="K287" s="51"/>
      <c r="L287" s="51"/>
      <c r="M287" s="51"/>
      <c r="N287" s="51"/>
      <c r="O287" s="52"/>
    </row>
    <row r="288" spans="1:15" ht="15.75">
      <c r="A288" s="51"/>
      <c r="B288" s="51"/>
      <c r="C288" s="51"/>
      <c r="D288" s="51"/>
      <c r="E288" s="51"/>
      <c r="F288" s="51"/>
      <c r="G288" s="51"/>
      <c r="H288" s="51"/>
      <c r="I288" s="51"/>
      <c r="J288" s="51"/>
      <c r="K288" s="51"/>
      <c r="L288" s="51"/>
      <c r="M288" s="51"/>
      <c r="N288" s="51"/>
      <c r="O288" s="52"/>
    </row>
    <row r="289" spans="1:15" ht="15.75">
      <c r="A289" s="51"/>
      <c r="B289" s="51"/>
      <c r="C289" s="51"/>
      <c r="D289" s="51"/>
      <c r="E289" s="51"/>
      <c r="F289" s="51"/>
      <c r="G289" s="51"/>
      <c r="H289" s="51"/>
      <c r="I289" s="51"/>
      <c r="J289" s="51"/>
      <c r="K289" s="51"/>
      <c r="L289" s="51"/>
      <c r="M289" s="51"/>
      <c r="N289" s="51"/>
      <c r="O289" s="52"/>
    </row>
    <row r="290" spans="1:15" ht="15.75">
      <c r="A290" s="51"/>
      <c r="B290" s="51"/>
      <c r="C290" s="51"/>
      <c r="D290" s="51"/>
      <c r="E290" s="51"/>
      <c r="F290" s="51"/>
      <c r="G290" s="51"/>
      <c r="H290" s="51"/>
      <c r="I290" s="51"/>
      <c r="J290" s="51"/>
      <c r="K290" s="51"/>
      <c r="L290" s="51"/>
      <c r="M290" s="51"/>
      <c r="N290" s="51"/>
      <c r="O290" s="52"/>
    </row>
    <row r="291" spans="1:15" ht="15.75">
      <c r="A291" s="51"/>
      <c r="B291" s="51"/>
      <c r="C291" s="51"/>
      <c r="D291" s="51"/>
      <c r="E291" s="51"/>
      <c r="F291" s="51"/>
      <c r="G291" s="51"/>
      <c r="H291" s="51"/>
      <c r="I291" s="51"/>
      <c r="J291" s="51"/>
      <c r="K291" s="51"/>
      <c r="L291" s="51"/>
      <c r="M291" s="51"/>
      <c r="N291" s="51"/>
      <c r="O291" s="52"/>
    </row>
    <row r="292" spans="1:15" ht="15.75">
      <c r="A292" s="51"/>
      <c r="B292" s="51"/>
      <c r="C292" s="51"/>
      <c r="D292" s="51"/>
      <c r="E292" s="51"/>
      <c r="F292" s="51"/>
      <c r="G292" s="51"/>
      <c r="H292" s="51"/>
      <c r="I292" s="51"/>
      <c r="J292" s="51"/>
      <c r="K292" s="51"/>
      <c r="L292" s="51"/>
      <c r="M292" s="51"/>
      <c r="N292" s="51"/>
      <c r="O292" s="52"/>
    </row>
    <row r="293" spans="1:15" ht="15.75">
      <c r="A293" s="51"/>
      <c r="B293" s="51"/>
      <c r="C293" s="51"/>
      <c r="D293" s="51"/>
      <c r="E293" s="51"/>
      <c r="F293" s="51"/>
      <c r="G293" s="51"/>
      <c r="H293" s="51"/>
      <c r="I293" s="51"/>
      <c r="J293" s="51"/>
      <c r="K293" s="51"/>
      <c r="L293" s="51"/>
      <c r="M293" s="51"/>
      <c r="N293" s="51"/>
      <c r="O293" s="52"/>
    </row>
    <row r="294" spans="1:15" ht="15.75">
      <c r="A294" s="51"/>
      <c r="B294" s="51"/>
      <c r="C294" s="51"/>
      <c r="D294" s="51"/>
      <c r="E294" s="51"/>
      <c r="F294" s="51"/>
      <c r="G294" s="51"/>
      <c r="H294" s="51"/>
      <c r="I294" s="51"/>
      <c r="J294" s="51"/>
      <c r="K294" s="51"/>
      <c r="L294" s="51"/>
      <c r="M294" s="51"/>
      <c r="N294" s="51"/>
      <c r="O294" s="52"/>
    </row>
    <row r="295" spans="1:15" ht="15.75">
      <c r="A295" s="51"/>
      <c r="B295" s="51"/>
      <c r="C295" s="51"/>
      <c r="D295" s="51"/>
      <c r="E295" s="51"/>
      <c r="F295" s="51"/>
      <c r="G295" s="51"/>
      <c r="H295" s="51"/>
      <c r="I295" s="51"/>
      <c r="J295" s="51"/>
      <c r="K295" s="51"/>
      <c r="L295" s="51"/>
      <c r="M295" s="51"/>
      <c r="N295" s="51"/>
      <c r="O295" s="52"/>
    </row>
    <row r="296" spans="1:15" ht="15.75">
      <c r="A296" s="51"/>
      <c r="B296" s="51"/>
      <c r="C296" s="51"/>
      <c r="D296" s="51"/>
      <c r="E296" s="51"/>
      <c r="F296" s="51"/>
      <c r="G296" s="51"/>
      <c r="H296" s="51"/>
      <c r="I296" s="51"/>
      <c r="J296" s="51"/>
      <c r="K296" s="51"/>
      <c r="L296" s="51"/>
      <c r="M296" s="51"/>
      <c r="N296" s="51"/>
      <c r="O296" s="52"/>
    </row>
    <row r="297" spans="1:15" ht="15.75">
      <c r="A297" s="51"/>
      <c r="B297" s="51"/>
      <c r="C297" s="51"/>
      <c r="D297" s="51"/>
      <c r="E297" s="51"/>
      <c r="F297" s="51"/>
      <c r="G297" s="51"/>
      <c r="H297" s="51"/>
      <c r="I297" s="51"/>
      <c r="J297" s="51"/>
      <c r="K297" s="51"/>
      <c r="L297" s="51"/>
      <c r="M297" s="51"/>
      <c r="N297" s="51"/>
      <c r="O297" s="52"/>
    </row>
    <row r="298" spans="1:15" ht="15.75">
      <c r="A298" s="51"/>
      <c r="B298" s="51"/>
      <c r="C298" s="51"/>
      <c r="D298" s="51"/>
      <c r="E298" s="51"/>
      <c r="F298" s="51"/>
      <c r="G298" s="51"/>
      <c r="H298" s="51"/>
      <c r="I298" s="51"/>
      <c r="J298" s="51"/>
      <c r="K298" s="51"/>
      <c r="L298" s="51"/>
      <c r="M298" s="51"/>
      <c r="N298" s="51"/>
      <c r="O298" s="52"/>
    </row>
    <row r="299" spans="1:15" ht="15.75">
      <c r="A299" s="51"/>
      <c r="B299" s="51"/>
      <c r="C299" s="51"/>
      <c r="D299" s="51"/>
      <c r="E299" s="51"/>
      <c r="F299" s="51"/>
      <c r="G299" s="51"/>
      <c r="H299" s="51"/>
      <c r="I299" s="51"/>
      <c r="J299" s="51"/>
      <c r="K299" s="51"/>
      <c r="L299" s="51"/>
      <c r="M299" s="51"/>
      <c r="N299" s="51"/>
      <c r="O299" s="52"/>
    </row>
    <row r="300" spans="1:15" ht="15.75">
      <c r="A300" s="51"/>
      <c r="B300" s="51"/>
      <c r="C300" s="51"/>
      <c r="D300" s="51"/>
      <c r="E300" s="51"/>
      <c r="F300" s="51"/>
      <c r="G300" s="51"/>
      <c r="H300" s="51"/>
      <c r="I300" s="51"/>
      <c r="J300" s="51"/>
      <c r="K300" s="51"/>
      <c r="L300" s="51"/>
      <c r="M300" s="51"/>
      <c r="N300" s="51"/>
      <c r="O300" s="52"/>
    </row>
    <row r="301" spans="1:15" ht="15.75">
      <c r="A301" s="51"/>
      <c r="B301" s="51"/>
      <c r="C301" s="51"/>
      <c r="D301" s="51"/>
      <c r="E301" s="51"/>
      <c r="F301" s="51"/>
      <c r="G301" s="51"/>
      <c r="H301" s="51"/>
      <c r="I301" s="51"/>
      <c r="J301" s="51"/>
      <c r="K301" s="51"/>
      <c r="L301" s="51"/>
      <c r="M301" s="51"/>
      <c r="N301" s="51"/>
      <c r="O301" s="52"/>
    </row>
    <row r="302" spans="1:15" ht="15.75">
      <c r="A302" s="51"/>
      <c r="B302" s="51"/>
      <c r="C302" s="51"/>
      <c r="D302" s="51"/>
      <c r="E302" s="51"/>
      <c r="F302" s="51"/>
      <c r="G302" s="51"/>
      <c r="H302" s="51"/>
      <c r="I302" s="51"/>
      <c r="J302" s="51"/>
      <c r="K302" s="51"/>
      <c r="L302" s="51"/>
      <c r="M302" s="51"/>
      <c r="N302" s="51"/>
      <c r="O302" s="52"/>
    </row>
    <row r="303" spans="1:15" ht="15.75">
      <c r="A303" s="51"/>
      <c r="B303" s="51"/>
      <c r="C303" s="51"/>
      <c r="D303" s="51"/>
      <c r="E303" s="51"/>
      <c r="F303" s="51"/>
      <c r="G303" s="51"/>
      <c r="H303" s="51"/>
      <c r="I303" s="51"/>
      <c r="J303" s="51"/>
      <c r="K303" s="51"/>
      <c r="L303" s="51"/>
      <c r="M303" s="51"/>
      <c r="N303" s="51"/>
      <c r="O303" s="52"/>
    </row>
    <row r="304" spans="1:15" ht="15.75">
      <c r="A304" s="51"/>
      <c r="B304" s="51"/>
      <c r="C304" s="51"/>
      <c r="D304" s="51"/>
      <c r="E304" s="51"/>
      <c r="F304" s="51"/>
      <c r="G304" s="51"/>
      <c r="H304" s="51"/>
      <c r="I304" s="51"/>
      <c r="J304" s="51"/>
      <c r="K304" s="51"/>
      <c r="L304" s="51"/>
      <c r="M304" s="51"/>
      <c r="N304" s="51"/>
      <c r="O304" s="52"/>
    </row>
    <row r="305" spans="1:15" ht="15.75">
      <c r="A305" s="51"/>
      <c r="B305" s="51"/>
      <c r="C305" s="51"/>
      <c r="D305" s="51"/>
      <c r="E305" s="51"/>
      <c r="F305" s="51"/>
      <c r="G305" s="51"/>
      <c r="H305" s="51"/>
      <c r="I305" s="51"/>
      <c r="J305" s="51"/>
      <c r="K305" s="51"/>
      <c r="L305" s="51"/>
      <c r="M305" s="51"/>
      <c r="N305" s="51"/>
      <c r="O305" s="52"/>
    </row>
    <row r="306" spans="1:15" ht="15.75">
      <c r="A306" s="51"/>
      <c r="B306" s="51"/>
      <c r="C306" s="51"/>
      <c r="D306" s="51"/>
      <c r="E306" s="51"/>
      <c r="F306" s="51"/>
      <c r="G306" s="51"/>
      <c r="H306" s="51"/>
      <c r="I306" s="51"/>
      <c r="J306" s="51"/>
      <c r="K306" s="51"/>
      <c r="L306" s="51"/>
      <c r="M306" s="51"/>
      <c r="N306" s="51"/>
      <c r="O306" s="52"/>
    </row>
    <row r="307" spans="1:15" ht="15.75">
      <c r="A307" s="51"/>
      <c r="B307" s="51"/>
      <c r="C307" s="51"/>
      <c r="D307" s="51"/>
      <c r="E307" s="51"/>
      <c r="F307" s="51"/>
      <c r="G307" s="51"/>
      <c r="H307" s="51"/>
      <c r="I307" s="51"/>
      <c r="J307" s="51"/>
      <c r="K307" s="51"/>
      <c r="L307" s="51"/>
      <c r="M307" s="51"/>
      <c r="N307" s="51"/>
      <c r="O307" s="52"/>
    </row>
    <row r="308" spans="1:15" ht="15.75">
      <c r="A308" s="51"/>
      <c r="B308" s="51"/>
      <c r="C308" s="51"/>
      <c r="D308" s="51"/>
      <c r="E308" s="51"/>
      <c r="F308" s="51"/>
      <c r="G308" s="51"/>
      <c r="H308" s="51"/>
      <c r="I308" s="51"/>
      <c r="J308" s="51"/>
      <c r="K308" s="51"/>
      <c r="L308" s="51"/>
      <c r="M308" s="51"/>
      <c r="N308" s="51"/>
      <c r="O308" s="52"/>
    </row>
    <row r="309" spans="1:15" ht="15.75">
      <c r="A309" s="51"/>
      <c r="B309" s="51"/>
      <c r="C309" s="51"/>
      <c r="D309" s="51"/>
      <c r="E309" s="51"/>
      <c r="F309" s="51"/>
      <c r="G309" s="51"/>
      <c r="H309" s="51"/>
      <c r="I309" s="51"/>
      <c r="J309" s="51"/>
      <c r="K309" s="51"/>
      <c r="L309" s="51"/>
      <c r="M309" s="51"/>
      <c r="N309" s="51"/>
      <c r="O309" s="52"/>
    </row>
    <row r="310" spans="1:15" ht="15.75">
      <c r="A310" s="51"/>
      <c r="B310" s="51"/>
      <c r="C310" s="51"/>
      <c r="D310" s="51"/>
      <c r="E310" s="51"/>
      <c r="F310" s="51"/>
      <c r="G310" s="51"/>
      <c r="H310" s="51"/>
      <c r="I310" s="51"/>
      <c r="J310" s="51"/>
      <c r="K310" s="51"/>
      <c r="L310" s="51"/>
      <c r="M310" s="51"/>
      <c r="N310" s="51"/>
      <c r="O310" s="52"/>
    </row>
    <row r="311" spans="1:15" ht="15.75">
      <c r="A311" s="51"/>
      <c r="B311" s="51"/>
      <c r="C311" s="51"/>
      <c r="D311" s="51"/>
      <c r="E311" s="51"/>
      <c r="F311" s="51"/>
      <c r="G311" s="51"/>
      <c r="H311" s="51"/>
      <c r="I311" s="51"/>
      <c r="J311" s="51"/>
      <c r="K311" s="51"/>
      <c r="L311" s="51"/>
      <c r="M311" s="51"/>
      <c r="N311" s="51"/>
      <c r="O311" s="52"/>
    </row>
    <row r="312" spans="1:15" ht="15.75">
      <c r="A312" s="51"/>
      <c r="B312" s="51"/>
      <c r="C312" s="51"/>
      <c r="D312" s="51"/>
      <c r="E312" s="51"/>
      <c r="F312" s="51"/>
      <c r="G312" s="51"/>
      <c r="H312" s="51"/>
      <c r="I312" s="51"/>
      <c r="J312" s="51"/>
      <c r="K312" s="51"/>
      <c r="L312" s="51"/>
      <c r="M312" s="51"/>
      <c r="N312" s="51"/>
      <c r="O312" s="52"/>
    </row>
    <row r="313" spans="1:15" ht="15.75">
      <c r="A313" s="51"/>
      <c r="B313" s="51"/>
      <c r="C313" s="51"/>
      <c r="D313" s="51"/>
      <c r="E313" s="51"/>
      <c r="F313" s="51"/>
      <c r="G313" s="51"/>
      <c r="H313" s="51"/>
      <c r="I313" s="51"/>
      <c r="J313" s="51"/>
      <c r="K313" s="51"/>
      <c r="L313" s="51"/>
      <c r="M313" s="51"/>
      <c r="N313" s="51"/>
      <c r="O313" s="52"/>
    </row>
    <row r="314" spans="1:15" ht="15.75">
      <c r="A314" s="51"/>
      <c r="B314" s="51"/>
      <c r="C314" s="51"/>
      <c r="D314" s="51"/>
      <c r="E314" s="51"/>
      <c r="F314" s="51"/>
      <c r="G314" s="51"/>
      <c r="H314" s="51"/>
      <c r="I314" s="51"/>
      <c r="J314" s="51"/>
      <c r="K314" s="51"/>
      <c r="L314" s="51"/>
      <c r="M314" s="51"/>
      <c r="N314" s="51"/>
      <c r="O314" s="52"/>
    </row>
    <row r="315" spans="1:15" ht="15.75">
      <c r="A315" s="51"/>
      <c r="B315" s="51"/>
      <c r="C315" s="51"/>
      <c r="D315" s="51"/>
      <c r="E315" s="51"/>
      <c r="F315" s="51"/>
      <c r="G315" s="51"/>
      <c r="H315" s="51"/>
      <c r="I315" s="51"/>
      <c r="J315" s="51"/>
      <c r="K315" s="51"/>
      <c r="L315" s="51"/>
      <c r="M315" s="51"/>
      <c r="N315" s="51"/>
      <c r="O315" s="52"/>
    </row>
    <row r="316" spans="1:15" ht="15.75">
      <c r="A316" s="51"/>
      <c r="B316" s="51"/>
      <c r="C316" s="51"/>
      <c r="D316" s="51"/>
      <c r="E316" s="51"/>
      <c r="F316" s="51"/>
      <c r="G316" s="51"/>
      <c r="H316" s="51"/>
      <c r="I316" s="51"/>
      <c r="J316" s="51"/>
      <c r="K316" s="51"/>
      <c r="L316" s="51"/>
      <c r="M316" s="51"/>
      <c r="N316" s="51"/>
      <c r="O316" s="52"/>
    </row>
    <row r="317" spans="1:15" ht="15.75">
      <c r="A317" s="51"/>
      <c r="B317" s="51"/>
      <c r="C317" s="51"/>
      <c r="D317" s="51"/>
      <c r="E317" s="51"/>
      <c r="F317" s="51"/>
      <c r="G317" s="51"/>
      <c r="H317" s="51"/>
      <c r="I317" s="51"/>
      <c r="J317" s="51"/>
      <c r="K317" s="51"/>
      <c r="L317" s="51"/>
      <c r="M317" s="51"/>
      <c r="N317" s="51"/>
      <c r="O317" s="52"/>
    </row>
    <row r="318" spans="1:15" ht="15.75">
      <c r="A318" s="51"/>
      <c r="B318" s="51"/>
      <c r="C318" s="51"/>
      <c r="D318" s="51"/>
      <c r="E318" s="51"/>
      <c r="F318" s="51"/>
      <c r="G318" s="51"/>
      <c r="H318" s="51"/>
      <c r="I318" s="51"/>
      <c r="J318" s="51"/>
      <c r="K318" s="51"/>
      <c r="L318" s="51"/>
      <c r="M318" s="51"/>
      <c r="N318" s="51"/>
      <c r="O318" s="52"/>
    </row>
    <row r="319" spans="1:15" ht="15.75">
      <c r="A319" s="51"/>
      <c r="B319" s="51"/>
      <c r="C319" s="51"/>
      <c r="D319" s="51"/>
      <c r="E319" s="51"/>
      <c r="F319" s="51"/>
      <c r="G319" s="51"/>
      <c r="H319" s="51"/>
      <c r="I319" s="51"/>
      <c r="J319" s="51"/>
      <c r="K319" s="51"/>
      <c r="L319" s="51"/>
      <c r="M319" s="51"/>
      <c r="N319" s="51"/>
      <c r="O319" s="52"/>
    </row>
    <row r="320" ht="15.75">
      <c r="G320" s="51"/>
    </row>
    <row r="321" ht="15.75">
      <c r="G321" s="51"/>
    </row>
    <row r="322" ht="15.75">
      <c r="G322" s="51"/>
    </row>
  </sheetData>
  <sheetProtection/>
  <mergeCells count="28">
    <mergeCell ref="D15:E15"/>
    <mergeCell ref="B16:B23"/>
    <mergeCell ref="C16:E16"/>
    <mergeCell ref="D17:D19"/>
    <mergeCell ref="C20:E20"/>
    <mergeCell ref="B24:B32"/>
    <mergeCell ref="C23:E23"/>
    <mergeCell ref="C17:C19"/>
    <mergeCell ref="C21:C22"/>
    <mergeCell ref="C24:E24"/>
    <mergeCell ref="B33:B36"/>
    <mergeCell ref="B37:B40"/>
    <mergeCell ref="C40:E40"/>
    <mergeCell ref="C41:E41"/>
    <mergeCell ref="B12:U12"/>
    <mergeCell ref="C32:E32"/>
    <mergeCell ref="C33:E33"/>
    <mergeCell ref="C34:E34"/>
    <mergeCell ref="D21:D22"/>
    <mergeCell ref="D28:D30"/>
    <mergeCell ref="C35:E35"/>
    <mergeCell ref="C26:C27"/>
    <mergeCell ref="C38:E38"/>
    <mergeCell ref="C39:E39"/>
    <mergeCell ref="C36:E36"/>
    <mergeCell ref="C37:E37"/>
    <mergeCell ref="D25:D27"/>
    <mergeCell ref="C31:E31"/>
  </mergeCells>
  <printOptions/>
  <pageMargins left="0.787401575" right="0.787401575" top="0.984251969" bottom="0.984251969"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dimension ref="A1:AD23"/>
  <sheetViews>
    <sheetView zoomScale="50" zoomScaleNormal="50" zoomScalePageLayoutView="0" workbookViewId="0" topLeftCell="A1">
      <selection activeCell="K9" sqref="K9"/>
    </sheetView>
  </sheetViews>
  <sheetFormatPr defaultColWidth="11.421875" defaultRowHeight="15"/>
  <cols>
    <col min="1" max="1" width="4.28125" style="57" customWidth="1"/>
    <col min="2" max="2" width="26.7109375" style="59" customWidth="1"/>
    <col min="3" max="3" width="28.7109375" style="57" customWidth="1"/>
    <col min="4" max="4" width="13.421875" style="57" customWidth="1"/>
    <col min="5" max="5" width="10.7109375" style="57" customWidth="1"/>
    <col min="6" max="6" width="13.140625" style="57" customWidth="1"/>
    <col min="7" max="7" width="10.140625" style="57" customWidth="1"/>
    <col min="8" max="8" width="11.28125" style="57" customWidth="1"/>
    <col min="9" max="9" width="13.140625" style="57" customWidth="1"/>
    <col min="10" max="10" width="10.7109375" style="57" customWidth="1"/>
    <col min="11" max="11" width="10.28125" style="57" customWidth="1"/>
    <col min="12" max="12" width="11.00390625" style="57" customWidth="1"/>
    <col min="13" max="13" width="13.140625" style="57" customWidth="1"/>
    <col min="14" max="14" width="13.421875" style="57" customWidth="1"/>
    <col min="15" max="15" width="12.140625" style="57" customWidth="1"/>
    <col min="16" max="17" width="10.28125" style="57" customWidth="1"/>
    <col min="18" max="18" width="17.140625" style="57" customWidth="1"/>
    <col min="19" max="19" width="10.7109375" style="57" customWidth="1"/>
    <col min="20" max="20" width="12.7109375" style="57" customWidth="1"/>
    <col min="21" max="21" width="11.8515625" style="57" customWidth="1"/>
    <col min="22" max="23" width="8.140625" style="57" customWidth="1"/>
    <col min="24" max="24" width="14.7109375" style="57" customWidth="1"/>
    <col min="25" max="26" width="8.140625" style="57" customWidth="1"/>
    <col min="27" max="27" width="10.8515625" style="57" customWidth="1"/>
    <col min="28" max="29" width="8.140625" style="57" customWidth="1"/>
    <col min="30" max="30" width="12.421875" style="57" customWidth="1"/>
    <col min="31" max="32" width="8.140625" style="57" customWidth="1"/>
    <col min="33" max="16384" width="11.421875" style="57" customWidth="1"/>
  </cols>
  <sheetData>
    <row r="1" spans="1:7" ht="15" thickBot="1">
      <c r="A1" s="561" t="s">
        <v>340</v>
      </c>
      <c r="B1" s="561"/>
      <c r="C1" s="561"/>
      <c r="D1" s="561"/>
      <c r="E1" s="561"/>
      <c r="F1" s="561"/>
      <c r="G1" s="561"/>
    </row>
    <row r="2" spans="1:7" ht="15" thickBot="1">
      <c r="A2" s="561"/>
      <c r="B2" s="561"/>
      <c r="C2" s="561"/>
      <c r="D2" s="561"/>
      <c r="E2" s="561"/>
      <c r="F2" s="561"/>
      <c r="G2" s="561"/>
    </row>
    <row r="3" spans="1:7" ht="15" thickBot="1">
      <c r="A3" s="561"/>
      <c r="B3" s="561"/>
      <c r="C3" s="561"/>
      <c r="D3" s="561"/>
      <c r="E3" s="561"/>
      <c r="F3" s="561"/>
      <c r="G3" s="561"/>
    </row>
    <row r="4" spans="4:30" ht="14.25">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ht="15" thickBot="1"/>
    <row r="6" spans="2:30" ht="34.5" customHeight="1" thickBot="1">
      <c r="B6" s="560" t="s">
        <v>272</v>
      </c>
      <c r="C6" s="560" t="s">
        <v>9</v>
      </c>
      <c r="D6" s="559" t="s">
        <v>35</v>
      </c>
      <c r="E6" s="559"/>
      <c r="F6" s="559"/>
      <c r="G6" s="559" t="s">
        <v>52</v>
      </c>
      <c r="H6" s="559"/>
      <c r="I6" s="559"/>
      <c r="J6" s="559" t="s">
        <v>61</v>
      </c>
      <c r="K6" s="559"/>
      <c r="L6" s="559"/>
      <c r="M6" s="559" t="s">
        <v>72</v>
      </c>
      <c r="N6" s="559"/>
      <c r="O6" s="559"/>
      <c r="P6" s="559" t="s">
        <v>87</v>
      </c>
      <c r="Q6" s="559"/>
      <c r="R6" s="559"/>
      <c r="S6" s="559" t="s">
        <v>101</v>
      </c>
      <c r="T6" s="559"/>
      <c r="U6" s="559"/>
      <c r="V6" s="559" t="s">
        <v>114</v>
      </c>
      <c r="W6" s="559"/>
      <c r="X6" s="559"/>
      <c r="Y6" s="559" t="s">
        <v>122</v>
      </c>
      <c r="Z6" s="559"/>
      <c r="AA6" s="559"/>
      <c r="AB6" s="559" t="s">
        <v>129</v>
      </c>
      <c r="AC6" s="559"/>
      <c r="AD6" s="559"/>
    </row>
    <row r="7" spans="2:30" ht="173.25" customHeight="1" thickBot="1">
      <c r="B7" s="560"/>
      <c r="C7" s="560"/>
      <c r="D7" s="112" t="s">
        <v>200</v>
      </c>
      <c r="E7" s="112" t="s">
        <v>201</v>
      </c>
      <c r="F7" s="112" t="s">
        <v>199</v>
      </c>
      <c r="G7" s="112" t="s">
        <v>200</v>
      </c>
      <c r="H7" s="112" t="s">
        <v>201</v>
      </c>
      <c r="I7" s="112" t="s">
        <v>199</v>
      </c>
      <c r="J7" s="112" t="s">
        <v>200</v>
      </c>
      <c r="K7" s="112" t="s">
        <v>201</v>
      </c>
      <c r="L7" s="112" t="s">
        <v>199</v>
      </c>
      <c r="M7" s="112" t="s">
        <v>200</v>
      </c>
      <c r="N7" s="112" t="s">
        <v>201</v>
      </c>
      <c r="O7" s="112" t="s">
        <v>199</v>
      </c>
      <c r="P7" s="112" t="s">
        <v>200</v>
      </c>
      <c r="Q7" s="112" t="s">
        <v>201</v>
      </c>
      <c r="R7" s="112" t="s">
        <v>199</v>
      </c>
      <c r="S7" s="112" t="s">
        <v>200</v>
      </c>
      <c r="T7" s="112" t="s">
        <v>201</v>
      </c>
      <c r="U7" s="112" t="s">
        <v>199</v>
      </c>
      <c r="V7" s="112" t="s">
        <v>200</v>
      </c>
      <c r="W7" s="112" t="s">
        <v>201</v>
      </c>
      <c r="X7" s="112" t="s">
        <v>199</v>
      </c>
      <c r="Y7" s="112" t="s">
        <v>200</v>
      </c>
      <c r="Z7" s="112" t="s">
        <v>201</v>
      </c>
      <c r="AA7" s="112" t="s">
        <v>199</v>
      </c>
      <c r="AB7" s="112" t="s">
        <v>200</v>
      </c>
      <c r="AC7" s="112" t="s">
        <v>201</v>
      </c>
      <c r="AD7" s="112" t="s">
        <v>199</v>
      </c>
    </row>
    <row r="8" spans="2:30" ht="65.25" customHeight="1" thickBot="1">
      <c r="B8" s="562" t="s">
        <v>12</v>
      </c>
      <c r="C8" s="113" t="s">
        <v>236</v>
      </c>
      <c r="D8" s="183">
        <v>153</v>
      </c>
      <c r="E8" s="183">
        <v>152</v>
      </c>
      <c r="F8" s="184">
        <f aca="true" t="shared" si="0" ref="F8:F18">+E8/D8</f>
        <v>0.9934640522875817</v>
      </c>
      <c r="G8" s="137">
        <v>64</v>
      </c>
      <c r="H8" s="137">
        <v>64</v>
      </c>
      <c r="I8" s="133">
        <f aca="true" t="shared" si="1" ref="I8:I22">+H8/G8</f>
        <v>1</v>
      </c>
      <c r="J8" s="137">
        <v>116</v>
      </c>
      <c r="K8" s="137">
        <v>116</v>
      </c>
      <c r="L8" s="133">
        <f aca="true" t="shared" si="2" ref="L8:L22">+K8/J8</f>
        <v>1</v>
      </c>
      <c r="M8" s="137">
        <v>66</v>
      </c>
      <c r="N8" s="137">
        <v>66</v>
      </c>
      <c r="O8" s="133">
        <f aca="true" t="shared" si="3" ref="O8:O22">+N8/M8</f>
        <v>1</v>
      </c>
      <c r="P8" s="175">
        <v>78</v>
      </c>
      <c r="Q8" s="175">
        <v>78</v>
      </c>
      <c r="R8" s="133">
        <f>+Q8/P8</f>
        <v>1</v>
      </c>
      <c r="S8" s="175">
        <v>90</v>
      </c>
      <c r="T8" s="175">
        <v>90</v>
      </c>
      <c r="U8" s="133">
        <f aca="true" t="shared" si="4" ref="U8:U21">+T8/S8</f>
        <v>1</v>
      </c>
      <c r="V8" s="175">
        <v>52</v>
      </c>
      <c r="W8" s="175">
        <v>52</v>
      </c>
      <c r="X8" s="133">
        <f>+W8/V8</f>
        <v>1</v>
      </c>
      <c r="Y8" s="137">
        <v>29</v>
      </c>
      <c r="Z8" s="137">
        <v>29</v>
      </c>
      <c r="AA8" s="133">
        <f aca="true" t="shared" si="5" ref="AA8:AA21">+Z8/Y8</f>
        <v>1</v>
      </c>
      <c r="AB8" s="173">
        <v>3</v>
      </c>
      <c r="AC8" s="173">
        <v>0</v>
      </c>
      <c r="AD8" s="133">
        <f aca="true" t="shared" si="6" ref="AD8:AD22">+AC8/AB8</f>
        <v>0</v>
      </c>
    </row>
    <row r="9" spans="2:30" ht="109.5" customHeight="1" thickBot="1">
      <c r="B9" s="562"/>
      <c r="C9" s="113" t="s">
        <v>241</v>
      </c>
      <c r="D9" s="183">
        <v>153</v>
      </c>
      <c r="E9" s="183">
        <v>152</v>
      </c>
      <c r="F9" s="184">
        <f t="shared" si="0"/>
        <v>0.9934640522875817</v>
      </c>
      <c r="G9" s="137">
        <v>64</v>
      </c>
      <c r="H9" s="137">
        <v>64</v>
      </c>
      <c r="I9" s="133">
        <f t="shared" si="1"/>
        <v>1</v>
      </c>
      <c r="J9" s="137">
        <v>116</v>
      </c>
      <c r="K9" s="137">
        <v>116</v>
      </c>
      <c r="L9" s="133">
        <f t="shared" si="2"/>
        <v>1</v>
      </c>
      <c r="M9" s="137">
        <v>66</v>
      </c>
      <c r="N9" s="137">
        <v>66</v>
      </c>
      <c r="O9" s="133">
        <f t="shared" si="3"/>
        <v>1</v>
      </c>
      <c r="P9" s="175">
        <v>78</v>
      </c>
      <c r="Q9" s="175">
        <v>78</v>
      </c>
      <c r="R9" s="133">
        <f>+Q9/P9</f>
        <v>1</v>
      </c>
      <c r="S9" s="175">
        <v>90</v>
      </c>
      <c r="T9" s="175">
        <v>90</v>
      </c>
      <c r="U9" s="133">
        <f t="shared" si="4"/>
        <v>1</v>
      </c>
      <c r="V9" s="175">
        <v>52</v>
      </c>
      <c r="W9" s="175">
        <v>52</v>
      </c>
      <c r="X9" s="133">
        <f aca="true" t="shared" si="7" ref="X9:X22">+W9/V9</f>
        <v>1</v>
      </c>
      <c r="Y9" s="137">
        <v>29</v>
      </c>
      <c r="Z9" s="137">
        <v>29</v>
      </c>
      <c r="AA9" s="133">
        <f t="shared" si="5"/>
        <v>1</v>
      </c>
      <c r="AB9" s="173">
        <v>3</v>
      </c>
      <c r="AC9" s="173">
        <v>0</v>
      </c>
      <c r="AD9" s="133">
        <f t="shared" si="6"/>
        <v>0</v>
      </c>
    </row>
    <row r="10" spans="2:30" ht="109.5" customHeight="1" thickBot="1">
      <c r="B10" s="562"/>
      <c r="C10" s="113" t="s">
        <v>245</v>
      </c>
      <c r="D10" s="183">
        <v>153</v>
      </c>
      <c r="E10" s="183">
        <v>152</v>
      </c>
      <c r="F10" s="184">
        <f t="shared" si="0"/>
        <v>0.9934640522875817</v>
      </c>
      <c r="G10" s="137">
        <v>64</v>
      </c>
      <c r="H10" s="137">
        <v>64</v>
      </c>
      <c r="I10" s="133">
        <f t="shared" si="1"/>
        <v>1</v>
      </c>
      <c r="J10" s="137">
        <v>116</v>
      </c>
      <c r="K10" s="137">
        <v>116</v>
      </c>
      <c r="L10" s="133">
        <f t="shared" si="2"/>
        <v>1</v>
      </c>
      <c r="M10" s="137">
        <v>66</v>
      </c>
      <c r="N10" s="137">
        <v>66</v>
      </c>
      <c r="O10" s="133">
        <f t="shared" si="3"/>
        <v>1</v>
      </c>
      <c r="P10" s="175">
        <v>78</v>
      </c>
      <c r="Q10" s="175">
        <v>78</v>
      </c>
      <c r="R10" s="133">
        <f aca="true" t="shared" si="8" ref="R10:R22">+Q10/P10</f>
        <v>1</v>
      </c>
      <c r="S10" s="175">
        <v>90</v>
      </c>
      <c r="T10" s="175">
        <v>90</v>
      </c>
      <c r="U10" s="133">
        <f t="shared" si="4"/>
        <v>1</v>
      </c>
      <c r="V10" s="175">
        <v>52</v>
      </c>
      <c r="W10" s="175">
        <v>52</v>
      </c>
      <c r="X10" s="133">
        <f t="shared" si="7"/>
        <v>1</v>
      </c>
      <c r="Y10" s="137">
        <v>29</v>
      </c>
      <c r="Z10" s="137">
        <v>29</v>
      </c>
      <c r="AA10" s="133">
        <f t="shared" si="5"/>
        <v>1</v>
      </c>
      <c r="AB10" s="173">
        <v>3</v>
      </c>
      <c r="AC10" s="173">
        <v>0</v>
      </c>
      <c r="AD10" s="133">
        <f t="shared" si="6"/>
        <v>0</v>
      </c>
    </row>
    <row r="11" spans="2:30" ht="109.5" customHeight="1" thickBot="1">
      <c r="B11" s="562" t="s">
        <v>25</v>
      </c>
      <c r="C11" s="113" t="s">
        <v>246</v>
      </c>
      <c r="D11" s="183">
        <v>17</v>
      </c>
      <c r="E11" s="183">
        <v>17</v>
      </c>
      <c r="F11" s="184">
        <f t="shared" si="0"/>
        <v>1</v>
      </c>
      <c r="G11" s="137">
        <v>10</v>
      </c>
      <c r="H11" s="137">
        <v>10</v>
      </c>
      <c r="I11" s="133">
        <f t="shared" si="1"/>
        <v>1</v>
      </c>
      <c r="J11" s="137">
        <v>11</v>
      </c>
      <c r="K11" s="137">
        <v>11</v>
      </c>
      <c r="L11" s="133">
        <f t="shared" si="2"/>
        <v>1</v>
      </c>
      <c r="M11" s="137">
        <v>15</v>
      </c>
      <c r="N11" s="137">
        <v>15</v>
      </c>
      <c r="O11" s="133">
        <f t="shared" si="3"/>
        <v>1</v>
      </c>
      <c r="P11" s="137">
        <v>13</v>
      </c>
      <c r="Q11" s="137">
        <v>13</v>
      </c>
      <c r="R11" s="133">
        <f t="shared" si="8"/>
        <v>1</v>
      </c>
      <c r="S11" s="137">
        <v>13</v>
      </c>
      <c r="T11" s="137">
        <v>13</v>
      </c>
      <c r="U11" s="133">
        <f t="shared" si="4"/>
        <v>1</v>
      </c>
      <c r="V11" s="137">
        <v>6</v>
      </c>
      <c r="W11" s="137">
        <v>6</v>
      </c>
      <c r="X11" s="133">
        <f t="shared" si="7"/>
        <v>1</v>
      </c>
      <c r="Y11" s="137">
        <v>5</v>
      </c>
      <c r="Z11" s="137">
        <v>5</v>
      </c>
      <c r="AA11" s="133">
        <f t="shared" si="5"/>
        <v>1</v>
      </c>
      <c r="AB11" s="137">
        <v>1</v>
      </c>
      <c r="AC11" s="137">
        <v>1</v>
      </c>
      <c r="AD11" s="133">
        <f t="shared" si="6"/>
        <v>1</v>
      </c>
    </row>
    <row r="12" spans="2:30" ht="109.5" customHeight="1" thickBot="1">
      <c r="B12" s="562"/>
      <c r="C12" s="113" t="s">
        <v>253</v>
      </c>
      <c r="D12" s="186">
        <v>17</v>
      </c>
      <c r="E12" s="186">
        <v>6</v>
      </c>
      <c r="F12" s="187">
        <f t="shared" si="0"/>
        <v>0.35294117647058826</v>
      </c>
      <c r="G12" s="137">
        <v>10</v>
      </c>
      <c r="H12" s="137">
        <v>9</v>
      </c>
      <c r="I12" s="133">
        <f t="shared" si="1"/>
        <v>0.9</v>
      </c>
      <c r="J12" s="137">
        <v>11</v>
      </c>
      <c r="K12" s="137">
        <v>11</v>
      </c>
      <c r="L12" s="133">
        <f t="shared" si="2"/>
        <v>1</v>
      </c>
      <c r="M12" s="173">
        <v>15</v>
      </c>
      <c r="N12" s="173">
        <v>5</v>
      </c>
      <c r="O12" s="174">
        <f>+N12/M12</f>
        <v>0.3333333333333333</v>
      </c>
      <c r="P12" s="175">
        <v>13</v>
      </c>
      <c r="Q12" s="175">
        <v>13</v>
      </c>
      <c r="R12" s="189">
        <f>+Q12/P12</f>
        <v>1</v>
      </c>
      <c r="S12" s="172">
        <v>13</v>
      </c>
      <c r="T12" s="172">
        <v>11</v>
      </c>
      <c r="U12" s="133">
        <f t="shared" si="4"/>
        <v>0.8461538461538461</v>
      </c>
      <c r="V12" s="137">
        <v>6</v>
      </c>
      <c r="W12" s="137">
        <v>6</v>
      </c>
      <c r="X12" s="133">
        <f t="shared" si="7"/>
        <v>1</v>
      </c>
      <c r="Y12" s="172">
        <v>5</v>
      </c>
      <c r="Z12" s="172">
        <v>4</v>
      </c>
      <c r="AA12" s="188">
        <f t="shared" si="5"/>
        <v>0.8</v>
      </c>
      <c r="AB12" s="172">
        <v>1</v>
      </c>
      <c r="AC12" s="172">
        <v>0</v>
      </c>
      <c r="AD12" s="137">
        <f t="shared" si="6"/>
        <v>0</v>
      </c>
    </row>
    <row r="13" spans="2:30" ht="109.5" customHeight="1" thickBot="1">
      <c r="B13" s="563"/>
      <c r="C13" s="113" t="s">
        <v>254</v>
      </c>
      <c r="D13" s="183">
        <v>17</v>
      </c>
      <c r="E13" s="183">
        <v>17</v>
      </c>
      <c r="F13" s="184">
        <f t="shared" si="0"/>
        <v>1</v>
      </c>
      <c r="G13" s="137">
        <v>10</v>
      </c>
      <c r="H13" s="137">
        <v>10</v>
      </c>
      <c r="I13" s="133">
        <f t="shared" si="1"/>
        <v>1</v>
      </c>
      <c r="J13" s="137">
        <v>11</v>
      </c>
      <c r="K13" s="137">
        <v>11</v>
      </c>
      <c r="L13" s="133">
        <f t="shared" si="2"/>
        <v>1</v>
      </c>
      <c r="M13" s="137">
        <v>15</v>
      </c>
      <c r="N13" s="137">
        <v>15</v>
      </c>
      <c r="O13" s="133">
        <f t="shared" si="3"/>
        <v>1</v>
      </c>
      <c r="P13" s="137">
        <v>13</v>
      </c>
      <c r="Q13" s="137">
        <v>13</v>
      </c>
      <c r="R13" s="133">
        <f t="shared" si="8"/>
        <v>1</v>
      </c>
      <c r="S13" s="137">
        <v>13</v>
      </c>
      <c r="T13" s="137">
        <v>13</v>
      </c>
      <c r="U13" s="133">
        <f t="shared" si="4"/>
        <v>1</v>
      </c>
      <c r="V13" s="137">
        <v>6</v>
      </c>
      <c r="W13" s="137">
        <v>6</v>
      </c>
      <c r="X13" s="133">
        <f t="shared" si="7"/>
        <v>1</v>
      </c>
      <c r="Y13" s="137">
        <v>5</v>
      </c>
      <c r="Z13" s="137">
        <v>5</v>
      </c>
      <c r="AA13" s="133">
        <f t="shared" si="5"/>
        <v>1</v>
      </c>
      <c r="AB13" s="137">
        <v>1</v>
      </c>
      <c r="AC13" s="137">
        <v>1</v>
      </c>
      <c r="AD13" s="133">
        <f t="shared" si="6"/>
        <v>1</v>
      </c>
    </row>
    <row r="14" spans="2:30" ht="109.5" customHeight="1" thickBot="1">
      <c r="B14" s="562" t="s">
        <v>255</v>
      </c>
      <c r="C14" s="113" t="s">
        <v>256</v>
      </c>
      <c r="D14" s="183" t="s">
        <v>203</v>
      </c>
      <c r="E14" s="183" t="s">
        <v>203</v>
      </c>
      <c r="F14" s="184" t="e">
        <f t="shared" si="0"/>
        <v>#VALUE!</v>
      </c>
      <c r="G14" s="137" t="s">
        <v>203</v>
      </c>
      <c r="H14" s="137" t="s">
        <v>203</v>
      </c>
      <c r="I14" s="133" t="e">
        <f t="shared" si="1"/>
        <v>#VALUE!</v>
      </c>
      <c r="J14" s="137" t="s">
        <v>203</v>
      </c>
      <c r="K14" s="137" t="s">
        <v>203</v>
      </c>
      <c r="L14" s="133" t="e">
        <f t="shared" si="2"/>
        <v>#VALUE!</v>
      </c>
      <c r="M14" s="137" t="s">
        <v>203</v>
      </c>
      <c r="N14" s="137" t="s">
        <v>203</v>
      </c>
      <c r="O14" s="133" t="e">
        <f t="shared" si="3"/>
        <v>#VALUE!</v>
      </c>
      <c r="P14" s="137" t="s">
        <v>203</v>
      </c>
      <c r="Q14" s="137" t="s">
        <v>203</v>
      </c>
      <c r="R14" s="133" t="e">
        <f t="shared" si="8"/>
        <v>#VALUE!</v>
      </c>
      <c r="S14" s="137" t="s">
        <v>203</v>
      </c>
      <c r="T14" s="137" t="s">
        <v>203</v>
      </c>
      <c r="U14" s="133" t="e">
        <f t="shared" si="4"/>
        <v>#VALUE!</v>
      </c>
      <c r="V14" s="137" t="s">
        <v>203</v>
      </c>
      <c r="W14" s="137" t="s">
        <v>203</v>
      </c>
      <c r="X14" s="133" t="e">
        <f t="shared" si="7"/>
        <v>#VALUE!</v>
      </c>
      <c r="Y14" s="137" t="s">
        <v>203</v>
      </c>
      <c r="Z14" s="137" t="s">
        <v>203</v>
      </c>
      <c r="AA14" s="133" t="e">
        <f t="shared" si="5"/>
        <v>#VALUE!</v>
      </c>
      <c r="AB14" s="173">
        <v>1</v>
      </c>
      <c r="AC14" s="173">
        <v>0</v>
      </c>
      <c r="AD14" s="133">
        <f t="shared" si="6"/>
        <v>0</v>
      </c>
    </row>
    <row r="15" spans="2:30" ht="109.5" customHeight="1" thickBot="1">
      <c r="B15" s="562"/>
      <c r="C15" s="113" t="s">
        <v>257</v>
      </c>
      <c r="D15" s="183">
        <v>17</v>
      </c>
      <c r="E15" s="183">
        <v>17</v>
      </c>
      <c r="F15" s="184">
        <f t="shared" si="0"/>
        <v>1</v>
      </c>
      <c r="G15" s="137">
        <v>10</v>
      </c>
      <c r="H15" s="137">
        <v>10</v>
      </c>
      <c r="I15" s="133">
        <f t="shared" si="1"/>
        <v>1</v>
      </c>
      <c r="J15" s="137">
        <v>11</v>
      </c>
      <c r="K15" s="137">
        <v>11</v>
      </c>
      <c r="L15" s="133">
        <f t="shared" si="2"/>
        <v>1</v>
      </c>
      <c r="M15" s="137">
        <v>15</v>
      </c>
      <c r="N15" s="137">
        <v>15</v>
      </c>
      <c r="O15" s="133">
        <f t="shared" si="3"/>
        <v>1</v>
      </c>
      <c r="P15" s="137">
        <v>13</v>
      </c>
      <c r="Q15" s="137">
        <v>13</v>
      </c>
      <c r="R15" s="133">
        <f t="shared" si="8"/>
        <v>1</v>
      </c>
      <c r="S15" s="137">
        <v>13</v>
      </c>
      <c r="T15" s="137">
        <v>13</v>
      </c>
      <c r="U15" s="133">
        <f t="shared" si="4"/>
        <v>1</v>
      </c>
      <c r="V15" s="137">
        <v>6</v>
      </c>
      <c r="W15" s="137">
        <v>6</v>
      </c>
      <c r="X15" s="133">
        <f t="shared" si="7"/>
        <v>1</v>
      </c>
      <c r="Y15" s="137">
        <v>5</v>
      </c>
      <c r="Z15" s="137">
        <v>5</v>
      </c>
      <c r="AA15" s="133">
        <f t="shared" si="5"/>
        <v>1</v>
      </c>
      <c r="AB15" s="173">
        <v>1</v>
      </c>
      <c r="AC15" s="173">
        <v>0</v>
      </c>
      <c r="AD15" s="133">
        <f t="shared" si="6"/>
        <v>0</v>
      </c>
    </row>
    <row r="16" spans="2:30" ht="109.5" customHeight="1" thickBot="1">
      <c r="B16" s="562"/>
      <c r="C16" s="113" t="s">
        <v>258</v>
      </c>
      <c r="D16" s="183">
        <v>17</v>
      </c>
      <c r="E16" s="183">
        <v>17</v>
      </c>
      <c r="F16" s="184">
        <f t="shared" si="0"/>
        <v>1</v>
      </c>
      <c r="G16" s="137">
        <v>10</v>
      </c>
      <c r="H16" s="137">
        <v>10</v>
      </c>
      <c r="I16" s="133">
        <f t="shared" si="1"/>
        <v>1</v>
      </c>
      <c r="J16" s="137">
        <v>11</v>
      </c>
      <c r="K16" s="137">
        <v>11</v>
      </c>
      <c r="L16" s="133">
        <f t="shared" si="2"/>
        <v>1</v>
      </c>
      <c r="M16" s="137">
        <v>15</v>
      </c>
      <c r="N16" s="137">
        <v>15</v>
      </c>
      <c r="O16" s="133">
        <f t="shared" si="3"/>
        <v>1</v>
      </c>
      <c r="P16" s="137">
        <v>13</v>
      </c>
      <c r="Q16" s="137">
        <v>13</v>
      </c>
      <c r="R16" s="133">
        <f t="shared" si="8"/>
        <v>1</v>
      </c>
      <c r="S16" s="137">
        <v>13</v>
      </c>
      <c r="T16" s="137">
        <v>13</v>
      </c>
      <c r="U16" s="133">
        <f t="shared" si="4"/>
        <v>1</v>
      </c>
      <c r="V16" s="137">
        <v>6</v>
      </c>
      <c r="W16" s="137">
        <v>6</v>
      </c>
      <c r="X16" s="133">
        <f t="shared" si="7"/>
        <v>1</v>
      </c>
      <c r="Y16" s="137">
        <v>5</v>
      </c>
      <c r="Z16" s="137">
        <v>5</v>
      </c>
      <c r="AA16" s="133">
        <f t="shared" si="5"/>
        <v>1</v>
      </c>
      <c r="AB16" s="137">
        <v>1</v>
      </c>
      <c r="AC16" s="137">
        <v>1</v>
      </c>
      <c r="AD16" s="133">
        <f t="shared" si="6"/>
        <v>1</v>
      </c>
    </row>
    <row r="17" spans="2:30" ht="109.5" customHeight="1" thickBot="1">
      <c r="B17" s="562"/>
      <c r="C17" s="113" t="s">
        <v>259</v>
      </c>
      <c r="D17" s="186">
        <v>17</v>
      </c>
      <c r="E17" s="186">
        <v>7</v>
      </c>
      <c r="F17" s="187">
        <f>+E17/D17</f>
        <v>0.4117647058823529</v>
      </c>
      <c r="G17" s="173">
        <v>10</v>
      </c>
      <c r="H17" s="173">
        <v>6</v>
      </c>
      <c r="I17" s="174">
        <f>+H17/G17</f>
        <v>0.6</v>
      </c>
      <c r="J17" s="173">
        <v>11</v>
      </c>
      <c r="K17" s="173">
        <v>4</v>
      </c>
      <c r="L17" s="174">
        <f>+K17/J17</f>
        <v>0.36363636363636365</v>
      </c>
      <c r="M17" s="173">
        <v>15</v>
      </c>
      <c r="N17" s="173">
        <v>5</v>
      </c>
      <c r="O17" s="174">
        <f>+N17/M17</f>
        <v>0.3333333333333333</v>
      </c>
      <c r="P17" s="173">
        <v>13</v>
      </c>
      <c r="Q17" s="173">
        <v>4</v>
      </c>
      <c r="R17" s="174">
        <f>+Q17/P17</f>
        <v>0.3076923076923077</v>
      </c>
      <c r="S17" s="173">
        <v>13</v>
      </c>
      <c r="T17" s="173">
        <v>5</v>
      </c>
      <c r="U17" s="174">
        <f>+T17/S17</f>
        <v>0.38461538461538464</v>
      </c>
      <c r="V17" s="137">
        <v>6</v>
      </c>
      <c r="W17" s="137">
        <v>6</v>
      </c>
      <c r="X17" s="133">
        <f t="shared" si="7"/>
        <v>1</v>
      </c>
      <c r="Y17" s="137">
        <v>5</v>
      </c>
      <c r="Z17" s="137">
        <v>5</v>
      </c>
      <c r="AA17" s="133">
        <f t="shared" si="5"/>
        <v>1</v>
      </c>
      <c r="AB17" s="173">
        <v>1</v>
      </c>
      <c r="AC17" s="173">
        <v>0</v>
      </c>
      <c r="AD17" s="133">
        <f t="shared" si="6"/>
        <v>0</v>
      </c>
    </row>
    <row r="18" spans="2:30" ht="109.5" customHeight="1" thickBot="1">
      <c r="B18" s="562" t="s">
        <v>260</v>
      </c>
      <c r="C18" s="113" t="s">
        <v>261</v>
      </c>
      <c r="D18" s="186">
        <v>153</v>
      </c>
      <c r="E18" s="186">
        <v>134</v>
      </c>
      <c r="F18" s="187">
        <f t="shared" si="0"/>
        <v>0.8758169934640523</v>
      </c>
      <c r="G18" s="172">
        <v>64</v>
      </c>
      <c r="H18" s="172">
        <v>50</v>
      </c>
      <c r="I18" s="188">
        <f>+H18/G18</f>
        <v>0.78125</v>
      </c>
      <c r="J18" s="175">
        <v>116</v>
      </c>
      <c r="K18" s="175">
        <v>116</v>
      </c>
      <c r="L18" s="189">
        <f>+K18/J18</f>
        <v>1</v>
      </c>
      <c r="M18" s="173">
        <v>66</v>
      </c>
      <c r="N18" s="173">
        <v>5</v>
      </c>
      <c r="O18" s="174">
        <f>+N18/M18</f>
        <v>0.07575757575757576</v>
      </c>
      <c r="P18" s="175">
        <v>78</v>
      </c>
      <c r="Q18" s="175">
        <v>78</v>
      </c>
      <c r="R18" s="133">
        <f>+Q18/P18</f>
        <v>1</v>
      </c>
      <c r="S18" s="172">
        <v>90</v>
      </c>
      <c r="T18" s="172">
        <v>68</v>
      </c>
      <c r="U18" s="133">
        <f>+T18/S18</f>
        <v>0.7555555555555555</v>
      </c>
      <c r="V18" s="172">
        <v>52</v>
      </c>
      <c r="W18" s="172">
        <v>37</v>
      </c>
      <c r="X18" s="188">
        <f>+W18/V18</f>
        <v>0.7115384615384616</v>
      </c>
      <c r="Y18" s="173">
        <v>29</v>
      </c>
      <c r="Z18" s="173">
        <v>1</v>
      </c>
      <c r="AA18" s="174">
        <f>+Z18/Y18</f>
        <v>0.034482758620689655</v>
      </c>
      <c r="AB18" s="173">
        <v>1</v>
      </c>
      <c r="AC18" s="173">
        <v>0</v>
      </c>
      <c r="AD18" s="133">
        <f t="shared" si="6"/>
        <v>0</v>
      </c>
    </row>
    <row r="19" spans="2:30" ht="109.5" customHeight="1" thickBot="1">
      <c r="B19" s="562"/>
      <c r="C19" s="113" t="s">
        <v>262</v>
      </c>
      <c r="D19" s="183">
        <v>153</v>
      </c>
      <c r="E19" s="183">
        <v>153</v>
      </c>
      <c r="F19" s="184">
        <f>+E19/D19</f>
        <v>1</v>
      </c>
      <c r="G19" s="137">
        <v>64</v>
      </c>
      <c r="H19" s="137">
        <v>64</v>
      </c>
      <c r="I19" s="133">
        <f t="shared" si="1"/>
        <v>1</v>
      </c>
      <c r="J19" s="137">
        <v>116</v>
      </c>
      <c r="K19" s="137">
        <v>116</v>
      </c>
      <c r="L19" s="133">
        <f t="shared" si="2"/>
        <v>1</v>
      </c>
      <c r="M19" s="137">
        <v>66</v>
      </c>
      <c r="N19" s="137">
        <v>66</v>
      </c>
      <c r="O19" s="133">
        <f t="shared" si="3"/>
        <v>1</v>
      </c>
      <c r="P19" s="175">
        <v>78</v>
      </c>
      <c r="Q19" s="175">
        <v>78</v>
      </c>
      <c r="R19" s="133">
        <f t="shared" si="8"/>
        <v>1</v>
      </c>
      <c r="S19" s="175">
        <v>90</v>
      </c>
      <c r="T19" s="175">
        <v>90</v>
      </c>
      <c r="U19" s="133">
        <f t="shared" si="4"/>
        <v>1</v>
      </c>
      <c r="V19" s="175">
        <v>52</v>
      </c>
      <c r="W19" s="175">
        <v>52</v>
      </c>
      <c r="X19" s="189">
        <f>+W19/V19</f>
        <v>1</v>
      </c>
      <c r="Y19" s="137">
        <v>29</v>
      </c>
      <c r="Z19" s="137">
        <v>29</v>
      </c>
      <c r="AA19" s="133">
        <f t="shared" si="5"/>
        <v>1</v>
      </c>
      <c r="AB19" s="173">
        <v>3</v>
      </c>
      <c r="AC19" s="173">
        <v>0</v>
      </c>
      <c r="AD19" s="133">
        <f t="shared" si="6"/>
        <v>0</v>
      </c>
    </row>
    <row r="20" spans="2:30" ht="109.5" customHeight="1" thickBot="1">
      <c r="B20" s="562"/>
      <c r="C20" s="113" t="s">
        <v>263</v>
      </c>
      <c r="D20" s="183" t="s">
        <v>203</v>
      </c>
      <c r="E20" s="183" t="s">
        <v>203</v>
      </c>
      <c r="F20" s="185" t="s">
        <v>203</v>
      </c>
      <c r="G20" s="137" t="s">
        <v>203</v>
      </c>
      <c r="H20" s="137" t="s">
        <v>203</v>
      </c>
      <c r="I20" s="137" t="s">
        <v>203</v>
      </c>
      <c r="J20" s="137" t="s">
        <v>203</v>
      </c>
      <c r="K20" s="137" t="s">
        <v>203</v>
      </c>
      <c r="L20" s="133" t="s">
        <v>203</v>
      </c>
      <c r="M20" s="137" t="s">
        <v>203</v>
      </c>
      <c r="N20" s="137" t="s">
        <v>203</v>
      </c>
      <c r="O20" s="137" t="s">
        <v>203</v>
      </c>
      <c r="P20" s="137" t="s">
        <v>203</v>
      </c>
      <c r="Q20" s="137" t="s">
        <v>203</v>
      </c>
      <c r="R20" s="137" t="s">
        <v>203</v>
      </c>
      <c r="S20" s="137" t="s">
        <v>203</v>
      </c>
      <c r="T20" s="137" t="s">
        <v>203</v>
      </c>
      <c r="U20" s="137" t="s">
        <v>203</v>
      </c>
      <c r="V20" s="137" t="s">
        <v>203</v>
      </c>
      <c r="W20" s="137" t="s">
        <v>203</v>
      </c>
      <c r="X20" s="137" t="s">
        <v>203</v>
      </c>
      <c r="Y20" s="137" t="s">
        <v>203</v>
      </c>
      <c r="Z20" s="137" t="s">
        <v>203</v>
      </c>
      <c r="AA20" s="137" t="s">
        <v>203</v>
      </c>
      <c r="AB20" s="173" t="s">
        <v>203</v>
      </c>
      <c r="AC20" s="173" t="s">
        <v>203</v>
      </c>
      <c r="AD20" s="137" t="s">
        <v>203</v>
      </c>
    </row>
    <row r="21" spans="2:30" ht="109.5" customHeight="1" thickBot="1">
      <c r="B21" s="114" t="s">
        <v>264</v>
      </c>
      <c r="C21" s="113" t="s">
        <v>265</v>
      </c>
      <c r="D21" s="183">
        <v>17</v>
      </c>
      <c r="E21" s="183">
        <v>17</v>
      </c>
      <c r="F21" s="184">
        <f>+E21/D21</f>
        <v>1</v>
      </c>
      <c r="G21" s="137">
        <v>10</v>
      </c>
      <c r="H21" s="137">
        <v>10</v>
      </c>
      <c r="I21" s="133">
        <f t="shared" si="1"/>
        <v>1</v>
      </c>
      <c r="J21" s="137">
        <v>11</v>
      </c>
      <c r="K21" s="137">
        <v>11</v>
      </c>
      <c r="L21" s="133">
        <f t="shared" si="2"/>
        <v>1</v>
      </c>
      <c r="M21" s="137">
        <v>15</v>
      </c>
      <c r="N21" s="137">
        <v>15</v>
      </c>
      <c r="O21" s="133">
        <f t="shared" si="3"/>
        <v>1</v>
      </c>
      <c r="P21" s="137">
        <v>13</v>
      </c>
      <c r="Q21" s="137">
        <v>13</v>
      </c>
      <c r="R21" s="133">
        <f t="shared" si="8"/>
        <v>1</v>
      </c>
      <c r="S21" s="137">
        <v>13</v>
      </c>
      <c r="T21" s="137">
        <v>13</v>
      </c>
      <c r="U21" s="133">
        <f t="shared" si="4"/>
        <v>1</v>
      </c>
      <c r="V21" s="137">
        <v>6</v>
      </c>
      <c r="W21" s="137">
        <v>6</v>
      </c>
      <c r="X21" s="133">
        <f t="shared" si="7"/>
        <v>1</v>
      </c>
      <c r="Y21" s="137">
        <v>5</v>
      </c>
      <c r="Z21" s="137">
        <v>5</v>
      </c>
      <c r="AA21" s="133">
        <f t="shared" si="5"/>
        <v>1</v>
      </c>
      <c r="AB21" s="173">
        <v>1</v>
      </c>
      <c r="AC21" s="173">
        <v>0</v>
      </c>
      <c r="AD21" s="133">
        <f t="shared" si="6"/>
        <v>0</v>
      </c>
    </row>
    <row r="22" spans="2:30" ht="109.5" customHeight="1" thickBot="1">
      <c r="B22" s="114" t="s">
        <v>266</v>
      </c>
      <c r="C22" s="113" t="s">
        <v>267</v>
      </c>
      <c r="D22" s="190">
        <v>17</v>
      </c>
      <c r="E22" s="190">
        <v>16</v>
      </c>
      <c r="F22" s="191">
        <f>+E22/D22</f>
        <v>0.9411764705882353</v>
      </c>
      <c r="G22" s="172">
        <v>10</v>
      </c>
      <c r="H22" s="172">
        <v>8</v>
      </c>
      <c r="I22" s="188">
        <f t="shared" si="1"/>
        <v>0.8</v>
      </c>
      <c r="J22" s="137">
        <v>11</v>
      </c>
      <c r="K22" s="137">
        <v>11</v>
      </c>
      <c r="L22" s="133">
        <f t="shared" si="2"/>
        <v>1</v>
      </c>
      <c r="M22" s="137">
        <v>15</v>
      </c>
      <c r="N22" s="137">
        <v>15</v>
      </c>
      <c r="O22" s="133">
        <f t="shared" si="3"/>
        <v>1</v>
      </c>
      <c r="P22" s="137">
        <v>13</v>
      </c>
      <c r="Q22" s="137">
        <v>13</v>
      </c>
      <c r="R22" s="133">
        <f t="shared" si="8"/>
        <v>1</v>
      </c>
      <c r="S22" s="175">
        <v>13</v>
      </c>
      <c r="T22" s="175">
        <v>13</v>
      </c>
      <c r="U22" s="133">
        <f>+T22/S22</f>
        <v>1</v>
      </c>
      <c r="V22" s="137">
        <v>6</v>
      </c>
      <c r="W22" s="137">
        <v>6</v>
      </c>
      <c r="X22" s="133">
        <f t="shared" si="7"/>
        <v>1</v>
      </c>
      <c r="Y22" s="172">
        <v>5</v>
      </c>
      <c r="Z22" s="172">
        <v>3</v>
      </c>
      <c r="AA22" s="188">
        <f>+Z22/Y22</f>
        <v>0.6</v>
      </c>
      <c r="AB22" s="173">
        <v>1</v>
      </c>
      <c r="AC22" s="173">
        <v>0</v>
      </c>
      <c r="AD22" s="133">
        <f t="shared" si="6"/>
        <v>0</v>
      </c>
    </row>
    <row r="23" spans="2:30" ht="96" customHeight="1" thickBot="1">
      <c r="B23" s="558" t="s">
        <v>11</v>
      </c>
      <c r="C23" s="558"/>
      <c r="D23" s="115"/>
      <c r="E23" s="115"/>
      <c r="F23" s="161"/>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row>
  </sheetData>
  <sheetProtection/>
  <mergeCells count="17">
    <mergeCell ref="A1:G3"/>
    <mergeCell ref="J6:L6"/>
    <mergeCell ref="M6:O6"/>
    <mergeCell ref="B14:B17"/>
    <mergeCell ref="B18:B20"/>
    <mergeCell ref="B11:B13"/>
    <mergeCell ref="B8:B10"/>
    <mergeCell ref="B23:C23"/>
    <mergeCell ref="P6:R6"/>
    <mergeCell ref="S6:U6"/>
    <mergeCell ref="V6:X6"/>
    <mergeCell ref="Y6:AA6"/>
    <mergeCell ref="AB6:AD6"/>
    <mergeCell ref="B6:B7"/>
    <mergeCell ref="C6:C7"/>
    <mergeCell ref="D6:F6"/>
    <mergeCell ref="G6:I6"/>
  </mergeCells>
  <printOptions/>
  <pageMargins left="0.787401575" right="0.787401575" top="0.984251969" bottom="0.984251969"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H109"/>
  <sheetViews>
    <sheetView zoomScalePageLayoutView="0" workbookViewId="0" topLeftCell="A7">
      <selection activeCell="J78" sqref="J78"/>
    </sheetView>
  </sheetViews>
  <sheetFormatPr defaultColWidth="11.421875" defaultRowHeight="15"/>
  <cols>
    <col min="1" max="1" width="10.8515625" style="19" customWidth="1"/>
    <col min="2" max="2" width="11.421875" style="19" customWidth="1"/>
    <col min="3" max="3" width="12.421875" style="19" customWidth="1"/>
    <col min="4" max="4" width="11.140625" style="19" customWidth="1"/>
    <col min="5" max="5" width="10.7109375" style="20" customWidth="1"/>
    <col min="6" max="6" width="11.421875" style="20" customWidth="1"/>
    <col min="7" max="7" width="15.140625" style="20" customWidth="1"/>
    <col min="8" max="16384" width="11.421875" style="19" customWidth="1"/>
  </cols>
  <sheetData>
    <row r="1" spans="1:7" ht="59.25" customHeight="1">
      <c r="A1" s="584" t="s">
        <v>341</v>
      </c>
      <c r="B1" s="584"/>
      <c r="C1" s="584"/>
      <c r="D1" s="584"/>
      <c r="E1" s="584"/>
      <c r="F1" s="584"/>
      <c r="G1" s="584"/>
    </row>
    <row r="3" spans="1:7" ht="54.75" customHeight="1">
      <c r="A3" s="585" t="s">
        <v>29</v>
      </c>
      <c r="B3" s="585" t="s">
        <v>30</v>
      </c>
      <c r="C3" s="586"/>
      <c r="D3" s="586"/>
      <c r="E3" s="55" t="s">
        <v>31</v>
      </c>
      <c r="F3" s="56"/>
      <c r="G3" s="93" t="s">
        <v>32</v>
      </c>
    </row>
    <row r="4" spans="1:7" ht="15.75">
      <c r="A4" s="586"/>
      <c r="B4" s="586"/>
      <c r="C4" s="586"/>
      <c r="D4" s="586"/>
      <c r="E4" s="54" t="s">
        <v>33</v>
      </c>
      <c r="F4" s="54" t="s">
        <v>34</v>
      </c>
      <c r="G4" s="92"/>
    </row>
    <row r="5" spans="1:7" ht="27.75" customHeight="1">
      <c r="A5" s="564" t="s">
        <v>35</v>
      </c>
      <c r="B5" s="566" t="s">
        <v>36</v>
      </c>
      <c r="C5" s="567"/>
      <c r="D5" s="567"/>
      <c r="E5" s="80">
        <v>2</v>
      </c>
      <c r="F5" s="80">
        <v>2</v>
      </c>
      <c r="G5" s="81">
        <f>+F5/E5</f>
        <v>1</v>
      </c>
    </row>
    <row r="6" spans="1:7" ht="15">
      <c r="A6" s="564"/>
      <c r="B6" s="566" t="s">
        <v>37</v>
      </c>
      <c r="C6" s="567"/>
      <c r="D6" s="567"/>
      <c r="E6" s="80">
        <v>2</v>
      </c>
      <c r="F6" s="80">
        <v>2</v>
      </c>
      <c r="G6" s="81">
        <f aca="true" t="shared" si="0" ref="G6:G21">+F6/E6</f>
        <v>1</v>
      </c>
    </row>
    <row r="7" spans="1:7" ht="15">
      <c r="A7" s="564"/>
      <c r="B7" s="566" t="s">
        <v>38</v>
      </c>
      <c r="C7" s="567"/>
      <c r="D7" s="567"/>
      <c r="E7" s="80">
        <v>4</v>
      </c>
      <c r="F7" s="80">
        <v>3</v>
      </c>
      <c r="G7" s="81">
        <f t="shared" si="0"/>
        <v>0.75</v>
      </c>
    </row>
    <row r="8" spans="1:7" ht="15">
      <c r="A8" s="564"/>
      <c r="B8" s="566" t="s">
        <v>39</v>
      </c>
      <c r="C8" s="567"/>
      <c r="D8" s="567"/>
      <c r="E8" s="80">
        <v>4</v>
      </c>
      <c r="F8" s="80">
        <v>4</v>
      </c>
      <c r="G8" s="81">
        <f t="shared" si="0"/>
        <v>1</v>
      </c>
    </row>
    <row r="9" spans="1:7" ht="15">
      <c r="A9" s="564"/>
      <c r="B9" s="566" t="s">
        <v>40</v>
      </c>
      <c r="C9" s="567"/>
      <c r="D9" s="567"/>
      <c r="E9" s="80">
        <v>4</v>
      </c>
      <c r="F9" s="80">
        <v>4</v>
      </c>
      <c r="G9" s="81">
        <f t="shared" si="0"/>
        <v>1</v>
      </c>
    </row>
    <row r="10" spans="1:7" ht="15">
      <c r="A10" s="564"/>
      <c r="B10" s="566" t="s">
        <v>41</v>
      </c>
      <c r="C10" s="567"/>
      <c r="D10" s="567"/>
      <c r="E10" s="80">
        <v>4</v>
      </c>
      <c r="F10" s="80">
        <v>4</v>
      </c>
      <c r="G10" s="81">
        <f t="shared" si="0"/>
        <v>1</v>
      </c>
    </row>
    <row r="11" spans="1:7" ht="15">
      <c r="A11" s="564"/>
      <c r="B11" s="566" t="s">
        <v>42</v>
      </c>
      <c r="C11" s="567"/>
      <c r="D11" s="567"/>
      <c r="E11" s="80">
        <v>4</v>
      </c>
      <c r="F11" s="80">
        <v>4</v>
      </c>
      <c r="G11" s="81">
        <f t="shared" si="0"/>
        <v>1</v>
      </c>
    </row>
    <row r="12" spans="1:7" ht="15">
      <c r="A12" s="564"/>
      <c r="B12" s="566"/>
      <c r="C12" s="567"/>
      <c r="D12" s="567"/>
      <c r="E12" s="80">
        <v>4</v>
      </c>
      <c r="F12" s="80">
        <v>3</v>
      </c>
      <c r="G12" s="81">
        <f t="shared" si="0"/>
        <v>0.75</v>
      </c>
    </row>
    <row r="13" spans="1:7" ht="15" customHeight="1">
      <c r="A13" s="564"/>
      <c r="B13" s="583"/>
      <c r="C13" s="567"/>
      <c r="D13" s="567"/>
      <c r="E13" s="80">
        <v>4</v>
      </c>
      <c r="F13" s="80">
        <v>4</v>
      </c>
      <c r="G13" s="81">
        <f t="shared" si="0"/>
        <v>1</v>
      </c>
    </row>
    <row r="14" spans="1:7" ht="15">
      <c r="A14" s="564"/>
      <c r="B14" s="566" t="s">
        <v>43</v>
      </c>
      <c r="C14" s="567"/>
      <c r="D14" s="567"/>
      <c r="E14" s="80">
        <v>4</v>
      </c>
      <c r="F14" s="80">
        <v>4</v>
      </c>
      <c r="G14" s="81">
        <f t="shared" si="0"/>
        <v>1</v>
      </c>
    </row>
    <row r="15" spans="1:7" ht="15">
      <c r="A15" s="564"/>
      <c r="B15" s="581" t="s">
        <v>44</v>
      </c>
      <c r="C15" s="581"/>
      <c r="D15" s="581"/>
      <c r="E15" s="80">
        <v>2</v>
      </c>
      <c r="F15" s="80">
        <v>2</v>
      </c>
      <c r="G15" s="81">
        <f t="shared" si="0"/>
        <v>1</v>
      </c>
    </row>
    <row r="16" spans="1:7" ht="15">
      <c r="A16" s="564"/>
      <c r="B16" s="581" t="s">
        <v>45</v>
      </c>
      <c r="C16" s="581"/>
      <c r="D16" s="581"/>
      <c r="E16" s="80">
        <v>2</v>
      </c>
      <c r="F16" s="80">
        <v>2</v>
      </c>
      <c r="G16" s="81">
        <f t="shared" si="0"/>
        <v>1</v>
      </c>
    </row>
    <row r="17" spans="1:7" ht="15">
      <c r="A17" s="564"/>
      <c r="B17" s="566" t="s">
        <v>46</v>
      </c>
      <c r="C17" s="567"/>
      <c r="D17" s="567"/>
      <c r="E17" s="80">
        <v>3</v>
      </c>
      <c r="F17" s="80">
        <v>3</v>
      </c>
      <c r="G17" s="81">
        <f t="shared" si="0"/>
        <v>1</v>
      </c>
    </row>
    <row r="18" spans="1:7" ht="15">
      <c r="A18" s="564"/>
      <c r="B18" s="566" t="s">
        <v>47</v>
      </c>
      <c r="C18" s="567"/>
      <c r="D18" s="567"/>
      <c r="E18" s="80">
        <v>3</v>
      </c>
      <c r="F18" s="80">
        <v>3</v>
      </c>
      <c r="G18" s="81">
        <f t="shared" si="0"/>
        <v>1</v>
      </c>
    </row>
    <row r="19" spans="1:7" ht="15">
      <c r="A19" s="564"/>
      <c r="B19" s="581" t="s">
        <v>48</v>
      </c>
      <c r="C19" s="581"/>
      <c r="D19" s="581"/>
      <c r="E19" s="80">
        <v>1</v>
      </c>
      <c r="F19" s="80">
        <v>1</v>
      </c>
      <c r="G19" s="81">
        <f t="shared" si="0"/>
        <v>1</v>
      </c>
    </row>
    <row r="20" spans="1:7" ht="15">
      <c r="A20" s="564"/>
      <c r="B20" s="566" t="s">
        <v>49</v>
      </c>
      <c r="C20" s="567"/>
      <c r="D20" s="567"/>
      <c r="E20" s="80">
        <v>1</v>
      </c>
      <c r="F20" s="80">
        <v>1</v>
      </c>
      <c r="G20" s="81">
        <f t="shared" si="0"/>
        <v>1</v>
      </c>
    </row>
    <row r="21" spans="1:7" ht="15">
      <c r="A21" s="564"/>
      <c r="B21" s="581" t="s">
        <v>50</v>
      </c>
      <c r="C21" s="581"/>
      <c r="D21" s="581"/>
      <c r="E21" s="80">
        <v>2</v>
      </c>
      <c r="F21" s="80">
        <v>2</v>
      </c>
      <c r="G21" s="81">
        <f t="shared" si="0"/>
        <v>1</v>
      </c>
    </row>
    <row r="22" spans="1:7" ht="15">
      <c r="A22" s="568" t="s">
        <v>51</v>
      </c>
      <c r="B22" s="568"/>
      <c r="C22" s="568"/>
      <c r="D22" s="568"/>
      <c r="E22" s="82">
        <f>SUM(E5:E21)</f>
        <v>50</v>
      </c>
      <c r="F22" s="82">
        <f>SUM(F5:F21)</f>
        <v>48</v>
      </c>
      <c r="G22" s="83">
        <f>F22/E22</f>
        <v>0.96</v>
      </c>
    </row>
    <row r="23" spans="1:7" ht="15">
      <c r="A23" s="564" t="s">
        <v>52</v>
      </c>
      <c r="B23" s="566" t="s">
        <v>53</v>
      </c>
      <c r="C23" s="567"/>
      <c r="D23" s="567"/>
      <c r="E23" s="80">
        <v>3</v>
      </c>
      <c r="F23" s="80">
        <v>3</v>
      </c>
      <c r="G23" s="81">
        <f>+F23/E23</f>
        <v>1</v>
      </c>
    </row>
    <row r="24" spans="1:7" ht="15">
      <c r="A24" s="565"/>
      <c r="B24" s="566" t="s">
        <v>54</v>
      </c>
      <c r="C24" s="567"/>
      <c r="D24" s="567"/>
      <c r="E24" s="80">
        <v>4</v>
      </c>
      <c r="F24" s="80">
        <v>4</v>
      </c>
      <c r="G24" s="81">
        <f aca="true" t="shared" si="1" ref="G24:G30">+F24/E24</f>
        <v>1</v>
      </c>
    </row>
    <row r="25" spans="1:7" ht="15">
      <c r="A25" s="565"/>
      <c r="B25" s="566" t="s">
        <v>55</v>
      </c>
      <c r="C25" s="567"/>
      <c r="D25" s="567"/>
      <c r="E25" s="80">
        <v>4</v>
      </c>
      <c r="F25" s="80">
        <v>4</v>
      </c>
      <c r="G25" s="81">
        <f t="shared" si="1"/>
        <v>1</v>
      </c>
    </row>
    <row r="26" spans="1:7" ht="15">
      <c r="A26" s="565"/>
      <c r="B26" s="566" t="s">
        <v>56</v>
      </c>
      <c r="C26" s="567"/>
      <c r="D26" s="567"/>
      <c r="E26" s="80">
        <v>4</v>
      </c>
      <c r="F26" s="80">
        <v>4</v>
      </c>
      <c r="G26" s="81">
        <f t="shared" si="1"/>
        <v>1</v>
      </c>
    </row>
    <row r="27" spans="1:7" ht="15">
      <c r="A27" s="565"/>
      <c r="B27" s="566" t="s">
        <v>57</v>
      </c>
      <c r="C27" s="567"/>
      <c r="D27" s="567"/>
      <c r="E27" s="80">
        <v>4</v>
      </c>
      <c r="F27" s="80">
        <v>4</v>
      </c>
      <c r="G27" s="81">
        <f t="shared" si="1"/>
        <v>1</v>
      </c>
    </row>
    <row r="28" spans="1:7" ht="15">
      <c r="A28" s="565"/>
      <c r="B28" s="566" t="s">
        <v>58</v>
      </c>
      <c r="C28" s="567"/>
      <c r="D28" s="567"/>
      <c r="E28" s="80">
        <v>4</v>
      </c>
      <c r="F28" s="80">
        <v>4</v>
      </c>
      <c r="G28" s="81">
        <f t="shared" si="1"/>
        <v>1</v>
      </c>
    </row>
    <row r="29" spans="1:7" ht="15">
      <c r="A29" s="565"/>
      <c r="B29" s="566" t="s">
        <v>227</v>
      </c>
      <c r="C29" s="567"/>
      <c r="D29" s="567"/>
      <c r="E29" s="80">
        <v>4</v>
      </c>
      <c r="F29" s="80">
        <v>4</v>
      </c>
      <c r="G29" s="81">
        <f t="shared" si="1"/>
        <v>1</v>
      </c>
    </row>
    <row r="30" spans="1:7" ht="15">
      <c r="A30" s="565"/>
      <c r="B30" s="566" t="s">
        <v>59</v>
      </c>
      <c r="C30" s="567"/>
      <c r="D30" s="567"/>
      <c r="E30" s="80">
        <v>2</v>
      </c>
      <c r="F30" s="80">
        <v>2</v>
      </c>
      <c r="G30" s="81">
        <f t="shared" si="1"/>
        <v>1</v>
      </c>
    </row>
    <row r="31" spans="1:7" ht="15">
      <c r="A31" s="568" t="s">
        <v>60</v>
      </c>
      <c r="B31" s="568"/>
      <c r="C31" s="568"/>
      <c r="D31" s="568"/>
      <c r="E31" s="82">
        <f>SUM(E23:E30)</f>
        <v>29</v>
      </c>
      <c r="F31" s="82">
        <f>SUM(F23:F30)</f>
        <v>29</v>
      </c>
      <c r="G31" s="83">
        <f>F31/E31</f>
        <v>1</v>
      </c>
    </row>
    <row r="32" spans="1:7" ht="16.5" customHeight="1">
      <c r="A32" s="564" t="s">
        <v>61</v>
      </c>
      <c r="B32" s="566" t="s">
        <v>62</v>
      </c>
      <c r="C32" s="566"/>
      <c r="D32" s="566"/>
      <c r="E32" s="80">
        <v>4</v>
      </c>
      <c r="F32" s="80">
        <v>4</v>
      </c>
      <c r="G32" s="81">
        <f>+F32/E32</f>
        <v>1</v>
      </c>
    </row>
    <row r="33" spans="1:7" ht="15">
      <c r="A33" s="564"/>
      <c r="B33" s="566" t="s">
        <v>63</v>
      </c>
      <c r="C33" s="567"/>
      <c r="D33" s="567"/>
      <c r="E33" s="80">
        <v>4</v>
      </c>
      <c r="F33" s="80">
        <v>4</v>
      </c>
      <c r="G33" s="81">
        <f aca="true" t="shared" si="2" ref="G33:G42">+F33/E33</f>
        <v>1</v>
      </c>
    </row>
    <row r="34" spans="1:7" ht="15">
      <c r="A34" s="565"/>
      <c r="B34" s="566" t="s">
        <v>64</v>
      </c>
      <c r="C34" s="567"/>
      <c r="D34" s="567"/>
      <c r="E34" s="80">
        <v>4</v>
      </c>
      <c r="F34" s="80">
        <v>4</v>
      </c>
      <c r="G34" s="81">
        <f t="shared" si="2"/>
        <v>1</v>
      </c>
    </row>
    <row r="35" spans="1:7" ht="15">
      <c r="A35" s="565"/>
      <c r="B35" s="566" t="s">
        <v>65</v>
      </c>
      <c r="C35" s="567"/>
      <c r="D35" s="567"/>
      <c r="E35" s="80">
        <v>4</v>
      </c>
      <c r="F35" s="80">
        <v>4</v>
      </c>
      <c r="G35" s="81">
        <f t="shared" si="2"/>
        <v>1</v>
      </c>
    </row>
    <row r="36" spans="1:7" ht="15">
      <c r="A36" s="565"/>
      <c r="B36" s="566" t="s">
        <v>66</v>
      </c>
      <c r="C36" s="567"/>
      <c r="D36" s="567"/>
      <c r="E36" s="80">
        <v>4</v>
      </c>
      <c r="F36" s="80">
        <v>4</v>
      </c>
      <c r="G36" s="81">
        <f t="shared" si="2"/>
        <v>1</v>
      </c>
    </row>
    <row r="37" spans="1:7" ht="15">
      <c r="A37" s="565"/>
      <c r="B37" s="566" t="s">
        <v>67</v>
      </c>
      <c r="C37" s="567"/>
      <c r="D37" s="567"/>
      <c r="E37" s="80">
        <v>4</v>
      </c>
      <c r="F37" s="80">
        <v>4</v>
      </c>
      <c r="G37" s="81">
        <f t="shared" si="2"/>
        <v>1</v>
      </c>
    </row>
    <row r="38" spans="1:7" ht="15">
      <c r="A38" s="565"/>
      <c r="B38" s="566" t="s">
        <v>68</v>
      </c>
      <c r="C38" s="567"/>
      <c r="D38" s="567"/>
      <c r="E38" s="80">
        <v>4</v>
      </c>
      <c r="F38" s="80">
        <v>4</v>
      </c>
      <c r="G38" s="81">
        <f t="shared" si="2"/>
        <v>1</v>
      </c>
    </row>
    <row r="39" spans="1:7" ht="15">
      <c r="A39" s="565"/>
      <c r="B39" s="566" t="s">
        <v>69</v>
      </c>
      <c r="C39" s="567"/>
      <c r="D39" s="567"/>
      <c r="E39" s="80">
        <v>4</v>
      </c>
      <c r="F39" s="80">
        <v>4</v>
      </c>
      <c r="G39" s="81">
        <f t="shared" si="2"/>
        <v>1</v>
      </c>
    </row>
    <row r="40" spans="1:7" ht="15">
      <c r="A40" s="565"/>
      <c r="B40" s="566" t="s">
        <v>70</v>
      </c>
      <c r="C40" s="567"/>
      <c r="D40" s="567"/>
      <c r="E40" s="80">
        <v>4</v>
      </c>
      <c r="F40" s="80">
        <v>4</v>
      </c>
      <c r="G40" s="81">
        <f t="shared" si="2"/>
        <v>1</v>
      </c>
    </row>
    <row r="41" spans="1:7" ht="15">
      <c r="A41" s="565"/>
      <c r="B41" s="566" t="s">
        <v>223</v>
      </c>
      <c r="C41" s="567"/>
      <c r="D41" s="567"/>
      <c r="E41" s="80">
        <v>4</v>
      </c>
      <c r="F41" s="80">
        <v>4</v>
      </c>
      <c r="G41" s="81">
        <f t="shared" si="2"/>
        <v>1</v>
      </c>
    </row>
    <row r="42" spans="1:7" ht="15">
      <c r="A42" s="565"/>
      <c r="B42" s="566" t="s">
        <v>71</v>
      </c>
      <c r="C42" s="567"/>
      <c r="D42" s="567"/>
      <c r="E42" s="80">
        <v>4</v>
      </c>
      <c r="F42" s="80">
        <v>4</v>
      </c>
      <c r="G42" s="81">
        <f t="shared" si="2"/>
        <v>1</v>
      </c>
    </row>
    <row r="43" spans="1:7" ht="16.5" customHeight="1">
      <c r="A43" s="568" t="s">
        <v>133</v>
      </c>
      <c r="B43" s="568"/>
      <c r="C43" s="568"/>
      <c r="D43" s="568"/>
      <c r="E43" s="21">
        <f>SUM(E32:E42)</f>
        <v>44</v>
      </c>
      <c r="F43" s="21">
        <f>SUM(F32:F42)</f>
        <v>44</v>
      </c>
      <c r="G43" s="83">
        <f>F43/E43</f>
        <v>1</v>
      </c>
    </row>
    <row r="44" spans="1:7" ht="15">
      <c r="A44" s="564" t="s">
        <v>72</v>
      </c>
      <c r="B44" s="566" t="s">
        <v>73</v>
      </c>
      <c r="C44" s="567"/>
      <c r="D44" s="567"/>
      <c r="E44" s="80">
        <v>4</v>
      </c>
      <c r="F44" s="80">
        <v>4</v>
      </c>
      <c r="G44" s="81">
        <f>+F44/E44</f>
        <v>1</v>
      </c>
    </row>
    <row r="45" spans="1:7" ht="15">
      <c r="A45" s="565"/>
      <c r="B45" s="566" t="s">
        <v>74</v>
      </c>
      <c r="C45" s="567"/>
      <c r="D45" s="567"/>
      <c r="E45" s="80">
        <v>2</v>
      </c>
      <c r="F45" s="80">
        <v>2</v>
      </c>
      <c r="G45" s="81">
        <f aca="true" t="shared" si="3" ref="G45:G58">+F45/E45</f>
        <v>1</v>
      </c>
    </row>
    <row r="46" spans="1:7" ht="15">
      <c r="A46" s="565"/>
      <c r="B46" s="566" t="s">
        <v>75</v>
      </c>
      <c r="C46" s="567"/>
      <c r="D46" s="567"/>
      <c r="E46" s="80">
        <v>4</v>
      </c>
      <c r="F46" s="80">
        <v>4</v>
      </c>
      <c r="G46" s="81">
        <f t="shared" si="3"/>
        <v>1</v>
      </c>
    </row>
    <row r="47" spans="1:7" ht="15">
      <c r="A47" s="565"/>
      <c r="B47" s="566" t="s">
        <v>76</v>
      </c>
      <c r="C47" s="567"/>
      <c r="D47" s="567"/>
      <c r="E47" s="80">
        <v>4</v>
      </c>
      <c r="F47" s="80">
        <v>4</v>
      </c>
      <c r="G47" s="81">
        <f t="shared" si="3"/>
        <v>1</v>
      </c>
    </row>
    <row r="48" spans="1:7" ht="15">
      <c r="A48" s="565"/>
      <c r="B48" s="566" t="s">
        <v>77</v>
      </c>
      <c r="C48" s="567"/>
      <c r="D48" s="567"/>
      <c r="E48" s="80">
        <v>4</v>
      </c>
      <c r="F48" s="80">
        <v>4</v>
      </c>
      <c r="G48" s="81">
        <f t="shared" si="3"/>
        <v>1</v>
      </c>
    </row>
    <row r="49" spans="1:7" ht="15">
      <c r="A49" s="565"/>
      <c r="B49" s="566" t="s">
        <v>78</v>
      </c>
      <c r="C49" s="567"/>
      <c r="D49" s="567"/>
      <c r="E49" s="80">
        <v>4</v>
      </c>
      <c r="F49" s="80">
        <v>4</v>
      </c>
      <c r="G49" s="81">
        <f t="shared" si="3"/>
        <v>1</v>
      </c>
    </row>
    <row r="50" spans="1:7" ht="15">
      <c r="A50" s="565"/>
      <c r="B50" s="566" t="s">
        <v>79</v>
      </c>
      <c r="C50" s="567"/>
      <c r="D50" s="567"/>
      <c r="E50" s="80">
        <v>4</v>
      </c>
      <c r="F50" s="80">
        <v>4</v>
      </c>
      <c r="G50" s="81">
        <f t="shared" si="3"/>
        <v>1</v>
      </c>
    </row>
    <row r="51" spans="1:7" ht="15">
      <c r="A51" s="565"/>
      <c r="B51" s="566" t="s">
        <v>80</v>
      </c>
      <c r="C51" s="567"/>
      <c r="D51" s="567"/>
      <c r="E51" s="80">
        <v>4</v>
      </c>
      <c r="F51" s="80">
        <v>4</v>
      </c>
      <c r="G51" s="81">
        <f t="shared" si="3"/>
        <v>1</v>
      </c>
    </row>
    <row r="52" spans="1:7" ht="15">
      <c r="A52" s="565"/>
      <c r="B52" s="566" t="s">
        <v>81</v>
      </c>
      <c r="C52" s="567"/>
      <c r="D52" s="567"/>
      <c r="E52" s="80">
        <v>4</v>
      </c>
      <c r="F52" s="80">
        <v>4</v>
      </c>
      <c r="G52" s="81">
        <f t="shared" si="3"/>
        <v>1</v>
      </c>
    </row>
    <row r="53" spans="1:7" ht="15">
      <c r="A53" s="565"/>
      <c r="B53" s="581" t="s">
        <v>82</v>
      </c>
      <c r="C53" s="581"/>
      <c r="D53" s="581"/>
      <c r="E53" s="80">
        <v>4</v>
      </c>
      <c r="F53" s="80">
        <v>4</v>
      </c>
      <c r="G53" s="81">
        <f t="shared" si="3"/>
        <v>1</v>
      </c>
    </row>
    <row r="54" spans="1:7" ht="15">
      <c r="A54" s="565"/>
      <c r="B54" s="581" t="s">
        <v>228</v>
      </c>
      <c r="C54" s="581"/>
      <c r="D54" s="581"/>
      <c r="E54" s="80">
        <v>4</v>
      </c>
      <c r="F54" s="80">
        <v>4</v>
      </c>
      <c r="G54" s="81">
        <f t="shared" si="3"/>
        <v>1</v>
      </c>
    </row>
    <row r="55" spans="1:7" ht="15">
      <c r="A55" s="565"/>
      <c r="B55" s="581" t="s">
        <v>83</v>
      </c>
      <c r="C55" s="581"/>
      <c r="D55" s="581"/>
      <c r="E55" s="80">
        <v>2</v>
      </c>
      <c r="F55" s="80">
        <v>2</v>
      </c>
      <c r="G55" s="81">
        <f t="shared" si="3"/>
        <v>1</v>
      </c>
    </row>
    <row r="56" spans="1:7" ht="15">
      <c r="A56" s="565"/>
      <c r="B56" s="581" t="s">
        <v>84</v>
      </c>
      <c r="C56" s="581"/>
      <c r="D56" s="581"/>
      <c r="E56" s="80">
        <v>2</v>
      </c>
      <c r="F56" s="80">
        <v>2</v>
      </c>
      <c r="G56" s="81">
        <f t="shared" si="3"/>
        <v>1</v>
      </c>
    </row>
    <row r="57" spans="1:7" ht="15">
      <c r="A57" s="565"/>
      <c r="B57" s="581" t="s">
        <v>85</v>
      </c>
      <c r="C57" s="581"/>
      <c r="D57" s="581"/>
      <c r="E57" s="80">
        <v>2</v>
      </c>
      <c r="F57" s="80">
        <v>2</v>
      </c>
      <c r="G57" s="81">
        <f t="shared" si="3"/>
        <v>1</v>
      </c>
    </row>
    <row r="58" spans="1:7" ht="15">
      <c r="A58" s="582"/>
      <c r="B58" s="566" t="s">
        <v>86</v>
      </c>
      <c r="C58" s="567"/>
      <c r="D58" s="567"/>
      <c r="E58" s="80">
        <v>4</v>
      </c>
      <c r="F58" s="80">
        <v>4</v>
      </c>
      <c r="G58" s="81">
        <f t="shared" si="3"/>
        <v>1</v>
      </c>
    </row>
    <row r="59" spans="1:7" ht="16.5" customHeight="1">
      <c r="A59" s="568" t="s">
        <v>134</v>
      </c>
      <c r="B59" s="568"/>
      <c r="C59" s="568"/>
      <c r="D59" s="568"/>
      <c r="E59" s="21">
        <f>SUM(E44:E58)</f>
        <v>52</v>
      </c>
      <c r="F59" s="21">
        <f>SUM(F44:F58)</f>
        <v>52</v>
      </c>
      <c r="G59" s="83">
        <f>F59/E59</f>
        <v>1</v>
      </c>
    </row>
    <row r="60" spans="1:7" ht="15">
      <c r="A60" s="564" t="s">
        <v>87</v>
      </c>
      <c r="B60" s="566" t="s">
        <v>88</v>
      </c>
      <c r="C60" s="567"/>
      <c r="D60" s="567"/>
      <c r="E60" s="80">
        <v>4</v>
      </c>
      <c r="F60" s="80">
        <v>4</v>
      </c>
      <c r="G60" s="81">
        <f>+F60/E60</f>
        <v>1</v>
      </c>
    </row>
    <row r="61" spans="1:7" ht="15">
      <c r="A61" s="565"/>
      <c r="B61" s="566" t="s">
        <v>89</v>
      </c>
      <c r="C61" s="567"/>
      <c r="D61" s="567"/>
      <c r="E61" s="80">
        <v>3</v>
      </c>
      <c r="F61" s="80">
        <v>3</v>
      </c>
      <c r="G61" s="81">
        <f aca="true" t="shared" si="4" ref="G61:G73">+F61/E61</f>
        <v>1</v>
      </c>
    </row>
    <row r="62" spans="1:7" ht="15">
      <c r="A62" s="565"/>
      <c r="B62" s="566" t="s">
        <v>90</v>
      </c>
      <c r="C62" s="567"/>
      <c r="D62" s="567"/>
      <c r="E62" s="80">
        <v>4</v>
      </c>
      <c r="F62" s="80">
        <v>3</v>
      </c>
      <c r="G62" s="81">
        <f t="shared" si="4"/>
        <v>0.75</v>
      </c>
    </row>
    <row r="63" spans="1:7" ht="15">
      <c r="A63" s="565"/>
      <c r="B63" s="566" t="s">
        <v>91</v>
      </c>
      <c r="C63" s="567"/>
      <c r="D63" s="567"/>
      <c r="E63" s="80">
        <v>2</v>
      </c>
      <c r="F63" s="80">
        <v>2</v>
      </c>
      <c r="G63" s="81">
        <f t="shared" si="4"/>
        <v>1</v>
      </c>
    </row>
    <row r="64" spans="1:7" ht="15">
      <c r="A64" s="565"/>
      <c r="B64" s="566" t="s">
        <v>92</v>
      </c>
      <c r="C64" s="567"/>
      <c r="D64" s="567"/>
      <c r="E64" s="80">
        <v>2</v>
      </c>
      <c r="F64" s="80">
        <v>2</v>
      </c>
      <c r="G64" s="81">
        <f t="shared" si="4"/>
        <v>1</v>
      </c>
    </row>
    <row r="65" spans="1:7" ht="15">
      <c r="A65" s="565"/>
      <c r="B65" s="566" t="s">
        <v>93</v>
      </c>
      <c r="C65" s="567"/>
      <c r="D65" s="567"/>
      <c r="E65" s="80">
        <v>4</v>
      </c>
      <c r="F65" s="80">
        <v>4</v>
      </c>
      <c r="G65" s="81">
        <f t="shared" si="4"/>
        <v>1</v>
      </c>
    </row>
    <row r="66" spans="1:7" ht="15">
      <c r="A66" s="565"/>
      <c r="B66" s="566" t="s">
        <v>94</v>
      </c>
      <c r="C66" s="567"/>
      <c r="D66" s="567"/>
      <c r="E66" s="80">
        <v>4</v>
      </c>
      <c r="F66" s="80">
        <v>4</v>
      </c>
      <c r="G66" s="81">
        <f t="shared" si="4"/>
        <v>1</v>
      </c>
    </row>
    <row r="67" spans="1:7" ht="15">
      <c r="A67" s="565"/>
      <c r="B67" s="566" t="s">
        <v>95</v>
      </c>
      <c r="C67" s="567"/>
      <c r="D67" s="567"/>
      <c r="E67" s="80">
        <v>4</v>
      </c>
      <c r="F67" s="80">
        <v>4</v>
      </c>
      <c r="G67" s="81">
        <f t="shared" si="4"/>
        <v>1</v>
      </c>
    </row>
    <row r="68" spans="1:7" ht="15">
      <c r="A68" s="565"/>
      <c r="B68" s="566" t="s">
        <v>96</v>
      </c>
      <c r="C68" s="567"/>
      <c r="D68" s="567"/>
      <c r="E68" s="80">
        <v>4</v>
      </c>
      <c r="F68" s="80">
        <v>4</v>
      </c>
      <c r="G68" s="81">
        <f t="shared" si="4"/>
        <v>1</v>
      </c>
    </row>
    <row r="69" spans="1:7" ht="15">
      <c r="A69" s="565"/>
      <c r="B69" s="566" t="s">
        <v>97</v>
      </c>
      <c r="C69" s="567"/>
      <c r="D69" s="567"/>
      <c r="E69" s="80">
        <v>4</v>
      </c>
      <c r="F69" s="80">
        <v>4</v>
      </c>
      <c r="G69" s="81">
        <f t="shared" si="4"/>
        <v>1</v>
      </c>
    </row>
    <row r="70" spans="1:7" ht="15">
      <c r="A70" s="565"/>
      <c r="B70" s="572" t="s">
        <v>135</v>
      </c>
      <c r="C70" s="573"/>
      <c r="D70" s="574"/>
      <c r="E70" s="80">
        <v>2</v>
      </c>
      <c r="F70" s="80">
        <v>2</v>
      </c>
      <c r="G70" s="81">
        <f t="shared" si="4"/>
        <v>1</v>
      </c>
    </row>
    <row r="71" spans="1:8" ht="15">
      <c r="A71" s="565"/>
      <c r="B71" s="578" t="s">
        <v>136</v>
      </c>
      <c r="C71" s="579"/>
      <c r="D71" s="580"/>
      <c r="E71" s="134">
        <v>0</v>
      </c>
      <c r="F71" s="134"/>
      <c r="G71" s="135" t="e">
        <f t="shared" si="4"/>
        <v>#DIV/0!</v>
      </c>
      <c r="H71" s="19" t="s">
        <v>288</v>
      </c>
    </row>
    <row r="72" spans="1:7" ht="15">
      <c r="A72" s="565"/>
      <c r="B72" s="566" t="s">
        <v>98</v>
      </c>
      <c r="C72" s="567"/>
      <c r="D72" s="567"/>
      <c r="E72" s="80">
        <v>4</v>
      </c>
      <c r="F72" s="80">
        <v>4</v>
      </c>
      <c r="G72" s="81">
        <f t="shared" si="4"/>
        <v>1</v>
      </c>
    </row>
    <row r="73" spans="1:7" ht="15">
      <c r="A73" s="565"/>
      <c r="B73" s="566" t="s">
        <v>99</v>
      </c>
      <c r="C73" s="567"/>
      <c r="D73" s="567"/>
      <c r="E73" s="80">
        <v>4</v>
      </c>
      <c r="F73" s="80">
        <v>4</v>
      </c>
      <c r="G73" s="81">
        <f t="shared" si="4"/>
        <v>1</v>
      </c>
    </row>
    <row r="74" spans="1:7" ht="16.5" customHeight="1">
      <c r="A74" s="568" t="s">
        <v>100</v>
      </c>
      <c r="B74" s="568"/>
      <c r="C74" s="568"/>
      <c r="D74" s="568"/>
      <c r="E74" s="21">
        <f>SUM(E60:E73)</f>
        <v>45</v>
      </c>
      <c r="F74" s="21">
        <f>SUM(F60:F73)</f>
        <v>44</v>
      </c>
      <c r="G74" s="22">
        <f>F74/E74</f>
        <v>0.9777777777777777</v>
      </c>
    </row>
    <row r="75" spans="1:7" ht="15">
      <c r="A75" s="564" t="s">
        <v>101</v>
      </c>
      <c r="B75" s="566" t="s">
        <v>102</v>
      </c>
      <c r="C75" s="567"/>
      <c r="D75" s="567"/>
      <c r="E75" s="80">
        <v>4</v>
      </c>
      <c r="F75" s="80">
        <v>3</v>
      </c>
      <c r="G75" s="81">
        <f>+F75/E75</f>
        <v>0.75</v>
      </c>
    </row>
    <row r="76" spans="1:7" ht="15">
      <c r="A76" s="565"/>
      <c r="B76" s="566" t="s">
        <v>103</v>
      </c>
      <c r="C76" s="567"/>
      <c r="D76" s="567"/>
      <c r="E76" s="80">
        <v>4</v>
      </c>
      <c r="F76" s="80">
        <v>4</v>
      </c>
      <c r="G76" s="81">
        <f aca="true" t="shared" si="5" ref="G76:G87">+F76/E76</f>
        <v>1</v>
      </c>
    </row>
    <row r="77" spans="1:7" ht="15">
      <c r="A77" s="565"/>
      <c r="B77" s="566" t="s">
        <v>104</v>
      </c>
      <c r="C77" s="567"/>
      <c r="D77" s="567"/>
      <c r="E77" s="80">
        <v>4</v>
      </c>
      <c r="F77" s="80">
        <v>3</v>
      </c>
      <c r="G77" s="81">
        <f t="shared" si="5"/>
        <v>0.75</v>
      </c>
    </row>
    <row r="78" spans="1:7" ht="15">
      <c r="A78" s="565"/>
      <c r="B78" s="566" t="s">
        <v>105</v>
      </c>
      <c r="C78" s="567"/>
      <c r="D78" s="567"/>
      <c r="E78" s="80">
        <v>4</v>
      </c>
      <c r="F78" s="80">
        <v>4</v>
      </c>
      <c r="G78" s="81">
        <f t="shared" si="5"/>
        <v>1</v>
      </c>
    </row>
    <row r="79" spans="1:7" ht="15">
      <c r="A79" s="565"/>
      <c r="B79" s="566" t="s">
        <v>106</v>
      </c>
      <c r="C79" s="567"/>
      <c r="D79" s="567"/>
      <c r="E79" s="80">
        <v>4</v>
      </c>
      <c r="F79" s="80">
        <v>4</v>
      </c>
      <c r="G79" s="81">
        <f t="shared" si="5"/>
        <v>1</v>
      </c>
    </row>
    <row r="80" spans="1:7" ht="15">
      <c r="A80" s="565"/>
      <c r="B80" s="566" t="s">
        <v>107</v>
      </c>
      <c r="C80" s="567"/>
      <c r="D80" s="567"/>
      <c r="E80" s="80">
        <v>4</v>
      </c>
      <c r="F80" s="80">
        <v>4</v>
      </c>
      <c r="G80" s="81">
        <f t="shared" si="5"/>
        <v>1</v>
      </c>
    </row>
    <row r="81" spans="1:7" ht="15">
      <c r="A81" s="565"/>
      <c r="B81" s="566" t="s">
        <v>108</v>
      </c>
      <c r="C81" s="567"/>
      <c r="D81" s="567"/>
      <c r="E81" s="80">
        <v>4</v>
      </c>
      <c r="F81" s="80">
        <v>4</v>
      </c>
      <c r="G81" s="81">
        <f t="shared" si="5"/>
        <v>1</v>
      </c>
    </row>
    <row r="82" spans="1:7" ht="15">
      <c r="A82" s="565"/>
      <c r="B82" s="566" t="s">
        <v>109</v>
      </c>
      <c r="C82" s="567"/>
      <c r="D82" s="567"/>
      <c r="E82" s="80">
        <v>4</v>
      </c>
      <c r="F82" s="80">
        <v>3</v>
      </c>
      <c r="G82" s="81">
        <f t="shared" si="5"/>
        <v>0.75</v>
      </c>
    </row>
    <row r="83" spans="1:7" ht="15">
      <c r="A83" s="565"/>
      <c r="B83" s="566" t="s">
        <v>110</v>
      </c>
      <c r="C83" s="567"/>
      <c r="D83" s="567"/>
      <c r="E83" s="80">
        <v>4</v>
      </c>
      <c r="F83" s="80">
        <v>4</v>
      </c>
      <c r="G83" s="81">
        <f t="shared" si="5"/>
        <v>1</v>
      </c>
    </row>
    <row r="84" spans="1:7" ht="15">
      <c r="A84" s="565"/>
      <c r="B84" s="572" t="s">
        <v>233</v>
      </c>
      <c r="C84" s="573"/>
      <c r="D84" s="574"/>
      <c r="E84" s="80">
        <v>2</v>
      </c>
      <c r="F84" s="80">
        <v>2</v>
      </c>
      <c r="G84" s="81">
        <f t="shared" si="5"/>
        <v>1</v>
      </c>
    </row>
    <row r="85" spans="1:7" ht="15">
      <c r="A85" s="565"/>
      <c r="B85" s="566" t="s">
        <v>111</v>
      </c>
      <c r="C85" s="567"/>
      <c r="D85" s="567"/>
      <c r="E85" s="80">
        <v>4</v>
      </c>
      <c r="F85" s="80">
        <v>4</v>
      </c>
      <c r="G85" s="81">
        <f t="shared" si="5"/>
        <v>1</v>
      </c>
    </row>
    <row r="86" spans="1:7" ht="15">
      <c r="A86" s="565"/>
      <c r="B86" s="566" t="s">
        <v>50</v>
      </c>
      <c r="C86" s="567"/>
      <c r="D86" s="567"/>
      <c r="E86" s="80">
        <v>2</v>
      </c>
      <c r="F86" s="80">
        <v>2</v>
      </c>
      <c r="G86" s="81">
        <f t="shared" si="5"/>
        <v>1</v>
      </c>
    </row>
    <row r="87" spans="1:7" ht="15">
      <c r="A87" s="565"/>
      <c r="B87" s="566" t="s">
        <v>112</v>
      </c>
      <c r="C87" s="567"/>
      <c r="D87" s="567"/>
      <c r="E87" s="80">
        <v>2</v>
      </c>
      <c r="F87" s="80">
        <v>2</v>
      </c>
      <c r="G87" s="81">
        <f t="shared" si="5"/>
        <v>1</v>
      </c>
    </row>
    <row r="88" spans="1:7" ht="16.5" customHeight="1">
      <c r="A88" s="568" t="s">
        <v>113</v>
      </c>
      <c r="B88" s="568"/>
      <c r="C88" s="568"/>
      <c r="D88" s="568"/>
      <c r="E88" s="21">
        <f>SUM(E75:E87)</f>
        <v>46</v>
      </c>
      <c r="F88" s="21">
        <f>SUM(F75:F87)</f>
        <v>43</v>
      </c>
      <c r="G88" s="22">
        <f>F88/E88</f>
        <v>0.9347826086956522</v>
      </c>
    </row>
    <row r="89" spans="1:7" ht="15">
      <c r="A89" s="564" t="s">
        <v>114</v>
      </c>
      <c r="B89" s="566" t="s">
        <v>115</v>
      </c>
      <c r="C89" s="567"/>
      <c r="D89" s="567"/>
      <c r="E89" s="80">
        <v>4</v>
      </c>
      <c r="F89" s="80">
        <v>3</v>
      </c>
      <c r="G89" s="81">
        <f aca="true" t="shared" si="6" ref="G89:G94">+F89/E89</f>
        <v>0.75</v>
      </c>
    </row>
    <row r="90" spans="1:7" ht="15">
      <c r="A90" s="565"/>
      <c r="B90" s="566" t="s">
        <v>116</v>
      </c>
      <c r="C90" s="567"/>
      <c r="D90" s="567"/>
      <c r="E90" s="80">
        <v>4</v>
      </c>
      <c r="F90" s="80">
        <v>4</v>
      </c>
      <c r="G90" s="81">
        <f t="shared" si="6"/>
        <v>1</v>
      </c>
    </row>
    <row r="91" spans="1:7" ht="15">
      <c r="A91" s="565"/>
      <c r="B91" s="566" t="s">
        <v>117</v>
      </c>
      <c r="C91" s="567"/>
      <c r="D91" s="567"/>
      <c r="E91" s="80">
        <v>4</v>
      </c>
      <c r="F91" s="80">
        <v>4</v>
      </c>
      <c r="G91" s="81">
        <f t="shared" si="6"/>
        <v>1</v>
      </c>
    </row>
    <row r="92" spans="1:7" ht="15">
      <c r="A92" s="565"/>
      <c r="B92" s="566" t="s">
        <v>118</v>
      </c>
      <c r="C92" s="567"/>
      <c r="D92" s="567"/>
      <c r="E92" s="80">
        <v>4</v>
      </c>
      <c r="F92" s="80">
        <v>4</v>
      </c>
      <c r="G92" s="81">
        <f t="shared" si="6"/>
        <v>1</v>
      </c>
    </row>
    <row r="93" spans="1:7" ht="15">
      <c r="A93" s="565"/>
      <c r="B93" s="566" t="s">
        <v>119</v>
      </c>
      <c r="C93" s="567"/>
      <c r="D93" s="567"/>
      <c r="E93" s="80">
        <v>4</v>
      </c>
      <c r="F93" s="80">
        <v>4</v>
      </c>
      <c r="G93" s="81">
        <f t="shared" si="6"/>
        <v>1</v>
      </c>
    </row>
    <row r="94" spans="1:7" ht="15">
      <c r="A94" s="565"/>
      <c r="B94" s="566" t="s">
        <v>120</v>
      </c>
      <c r="C94" s="567"/>
      <c r="D94" s="567"/>
      <c r="E94" s="80">
        <v>4</v>
      </c>
      <c r="F94" s="80">
        <v>4</v>
      </c>
      <c r="G94" s="81">
        <f t="shared" si="6"/>
        <v>1</v>
      </c>
    </row>
    <row r="95" spans="1:7" ht="16.5" customHeight="1">
      <c r="A95" s="568" t="s">
        <v>121</v>
      </c>
      <c r="B95" s="568"/>
      <c r="C95" s="568"/>
      <c r="D95" s="568"/>
      <c r="E95" s="21">
        <f>SUM(E89:E94)</f>
        <v>24</v>
      </c>
      <c r="F95" s="21">
        <f>SUM(F89:F94)</f>
        <v>23</v>
      </c>
      <c r="G95" s="22">
        <f>F95/E95</f>
        <v>0.9583333333333334</v>
      </c>
    </row>
    <row r="96" spans="1:7" ht="15">
      <c r="A96" s="564" t="s">
        <v>122</v>
      </c>
      <c r="B96" s="566" t="s">
        <v>123</v>
      </c>
      <c r="C96" s="567"/>
      <c r="D96" s="567"/>
      <c r="E96" s="80">
        <v>4</v>
      </c>
      <c r="F96" s="80">
        <v>3</v>
      </c>
      <c r="G96" s="81">
        <f>+F96/E96</f>
        <v>0.75</v>
      </c>
    </row>
    <row r="97" spans="1:7" ht="15">
      <c r="A97" s="565"/>
      <c r="B97" s="566" t="s">
        <v>124</v>
      </c>
      <c r="C97" s="567"/>
      <c r="D97" s="567"/>
      <c r="E97" s="80">
        <v>4</v>
      </c>
      <c r="F97" s="80">
        <v>3</v>
      </c>
      <c r="G97" s="81">
        <f>+F97/E97</f>
        <v>0.75</v>
      </c>
    </row>
    <row r="98" spans="1:7" ht="15">
      <c r="A98" s="565"/>
      <c r="B98" s="566" t="s">
        <v>125</v>
      </c>
      <c r="C98" s="567"/>
      <c r="D98" s="567"/>
      <c r="E98" s="80">
        <v>4</v>
      </c>
      <c r="F98" s="80">
        <v>3</v>
      </c>
      <c r="G98" s="81">
        <f>+F98/E98</f>
        <v>0.75</v>
      </c>
    </row>
    <row r="99" spans="1:7" ht="15">
      <c r="A99" s="565"/>
      <c r="B99" s="566" t="s">
        <v>126</v>
      </c>
      <c r="C99" s="567"/>
      <c r="D99" s="567"/>
      <c r="E99" s="80">
        <v>4</v>
      </c>
      <c r="F99" s="80">
        <v>3</v>
      </c>
      <c r="G99" s="81">
        <f>+F99/E99</f>
        <v>0.75</v>
      </c>
    </row>
    <row r="100" spans="1:7" ht="15">
      <c r="A100" s="565"/>
      <c r="B100" s="566" t="s">
        <v>127</v>
      </c>
      <c r="C100" s="567"/>
      <c r="D100" s="567"/>
      <c r="E100" s="80">
        <v>4</v>
      </c>
      <c r="F100" s="80">
        <v>3</v>
      </c>
      <c r="G100" s="81">
        <f>+F100/E100</f>
        <v>0.75</v>
      </c>
    </row>
    <row r="101" spans="1:7" ht="16.5" customHeight="1">
      <c r="A101" s="568" t="s">
        <v>128</v>
      </c>
      <c r="B101" s="568"/>
      <c r="C101" s="568"/>
      <c r="D101" s="568"/>
      <c r="E101" s="21">
        <f>SUM(E96:E100)</f>
        <v>20</v>
      </c>
      <c r="F101" s="21">
        <f>SUM(F96:F100)</f>
        <v>15</v>
      </c>
      <c r="G101" s="22">
        <f>F101/E101</f>
        <v>0.75</v>
      </c>
    </row>
    <row r="102" spans="1:7" ht="15">
      <c r="A102" s="23" t="s">
        <v>129</v>
      </c>
      <c r="B102" s="566" t="s">
        <v>130</v>
      </c>
      <c r="C102" s="567"/>
      <c r="D102" s="567"/>
      <c r="E102" s="80">
        <v>2</v>
      </c>
      <c r="F102" s="80">
        <v>1</v>
      </c>
      <c r="G102" s="81">
        <f>+F102/E102</f>
        <v>0.5</v>
      </c>
    </row>
    <row r="103" spans="1:7" ht="15">
      <c r="A103" s="568" t="s">
        <v>131</v>
      </c>
      <c r="B103" s="568"/>
      <c r="C103" s="568"/>
      <c r="D103" s="568"/>
      <c r="E103" s="21">
        <f>SUM(E102)</f>
        <v>2</v>
      </c>
      <c r="F103" s="21">
        <f>SUM(F102)</f>
        <v>1</v>
      </c>
      <c r="G103" s="22">
        <f>F103/E103</f>
        <v>0.5</v>
      </c>
    </row>
    <row r="104" spans="1:7" ht="15.75">
      <c r="A104" s="575" t="s">
        <v>132</v>
      </c>
      <c r="B104" s="576"/>
      <c r="C104" s="576"/>
      <c r="D104" s="577"/>
      <c r="E104" s="84">
        <f>E103+E101+E95+E88+E74+E59+E43+E31+E22</f>
        <v>312</v>
      </c>
      <c r="F104" s="84">
        <f>F103+F101+F95+F88+F74+F59+F43+F31+F22</f>
        <v>299</v>
      </c>
      <c r="G104" s="85">
        <f>F104/E104</f>
        <v>0.9583333333333334</v>
      </c>
    </row>
    <row r="105" spans="1:7" ht="15.75">
      <c r="A105" s="569" t="s">
        <v>232</v>
      </c>
      <c r="B105" s="570"/>
      <c r="C105" s="570"/>
      <c r="D105" s="571"/>
      <c r="E105" s="95">
        <v>91</v>
      </c>
      <c r="F105" s="96">
        <v>88</v>
      </c>
      <c r="G105" s="136">
        <f>F105/E105</f>
        <v>0.967032967032967</v>
      </c>
    </row>
    <row r="106" ht="18.75">
      <c r="A106" s="9" t="s">
        <v>234</v>
      </c>
    </row>
    <row r="107" ht="15">
      <c r="A107" s="19" t="s">
        <v>289</v>
      </c>
    </row>
    <row r="108" ht="15">
      <c r="A108" s="19" t="s">
        <v>290</v>
      </c>
    </row>
    <row r="109" ht="15">
      <c r="A109" s="19" t="s">
        <v>293</v>
      </c>
    </row>
  </sheetData>
  <sheetProtection/>
  <mergeCells count="112">
    <mergeCell ref="B41:D41"/>
    <mergeCell ref="B86:D86"/>
    <mergeCell ref="A1:G1"/>
    <mergeCell ref="A3:A4"/>
    <mergeCell ref="B3:D4"/>
    <mergeCell ref="A5:A21"/>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A22:D22"/>
    <mergeCell ref="A23:A30"/>
    <mergeCell ref="B23:D23"/>
    <mergeCell ref="B24:D24"/>
    <mergeCell ref="B25:D25"/>
    <mergeCell ref="B26:D26"/>
    <mergeCell ref="B27:D27"/>
    <mergeCell ref="B28:D28"/>
    <mergeCell ref="B30:D30"/>
    <mergeCell ref="A31:D31"/>
    <mergeCell ref="A32:A42"/>
    <mergeCell ref="B32:D32"/>
    <mergeCell ref="B33:D33"/>
    <mergeCell ref="B34:D34"/>
    <mergeCell ref="B35:D35"/>
    <mergeCell ref="B36:D36"/>
    <mergeCell ref="B37:D37"/>
    <mergeCell ref="B38:D38"/>
    <mergeCell ref="B39:D39"/>
    <mergeCell ref="B40:D40"/>
    <mergeCell ref="B42:D42"/>
    <mergeCell ref="A43:D43"/>
    <mergeCell ref="A44:A58"/>
    <mergeCell ref="B44:D44"/>
    <mergeCell ref="B45:D45"/>
    <mergeCell ref="B46:D46"/>
    <mergeCell ref="B47:D47"/>
    <mergeCell ref="B56:D56"/>
    <mergeCell ref="B57:D57"/>
    <mergeCell ref="B61:D61"/>
    <mergeCell ref="B62:D62"/>
    <mergeCell ref="B48:D48"/>
    <mergeCell ref="B49:D49"/>
    <mergeCell ref="B50:D50"/>
    <mergeCell ref="B51:D51"/>
    <mergeCell ref="B52:D52"/>
    <mergeCell ref="B53:D53"/>
    <mergeCell ref="B54:D54"/>
    <mergeCell ref="B55:D55"/>
    <mergeCell ref="B58:D58"/>
    <mergeCell ref="A59:D59"/>
    <mergeCell ref="A60:A73"/>
    <mergeCell ref="B65:D65"/>
    <mergeCell ref="B66:D66"/>
    <mergeCell ref="B60:D60"/>
    <mergeCell ref="B63:D63"/>
    <mergeCell ref="B64:D64"/>
    <mergeCell ref="B67:D67"/>
    <mergeCell ref="B68:D68"/>
    <mergeCell ref="B69:D69"/>
    <mergeCell ref="B72:D72"/>
    <mergeCell ref="B73:D73"/>
    <mergeCell ref="B76:D76"/>
    <mergeCell ref="A74:D74"/>
    <mergeCell ref="B70:D70"/>
    <mergeCell ref="B71:D71"/>
    <mergeCell ref="B83:D83"/>
    <mergeCell ref="B77:D77"/>
    <mergeCell ref="B78:D78"/>
    <mergeCell ref="B79:D79"/>
    <mergeCell ref="B80:D80"/>
    <mergeCell ref="B81:D81"/>
    <mergeCell ref="B82:D82"/>
    <mergeCell ref="B87:D87"/>
    <mergeCell ref="A88:D88"/>
    <mergeCell ref="A89:A94"/>
    <mergeCell ref="B89:D89"/>
    <mergeCell ref="B90:D90"/>
    <mergeCell ref="B91:D91"/>
    <mergeCell ref="B92:D92"/>
    <mergeCell ref="B93:D93"/>
    <mergeCell ref="A75:A87"/>
    <mergeCell ref="B75:D75"/>
    <mergeCell ref="A105:D105"/>
    <mergeCell ref="B84:D84"/>
    <mergeCell ref="B29:D29"/>
    <mergeCell ref="B102:D102"/>
    <mergeCell ref="A103:D103"/>
    <mergeCell ref="A104:D104"/>
    <mergeCell ref="A95:D95"/>
    <mergeCell ref="B98:D98"/>
    <mergeCell ref="B85:D85"/>
    <mergeCell ref="B100:D100"/>
    <mergeCell ref="A96:A100"/>
    <mergeCell ref="B96:D96"/>
    <mergeCell ref="B97:D97"/>
    <mergeCell ref="B99:D99"/>
    <mergeCell ref="B94:D94"/>
    <mergeCell ref="A101:D101"/>
  </mergeCells>
  <printOptions/>
  <pageMargins left="0.787401575" right="0.787401575" top="0.984251969" bottom="0.984251969"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3:I27"/>
  <sheetViews>
    <sheetView zoomScalePageLayoutView="0" workbookViewId="0" topLeftCell="A2">
      <selection activeCell="K6" sqref="K6"/>
    </sheetView>
  </sheetViews>
  <sheetFormatPr defaultColWidth="11.421875" defaultRowHeight="15"/>
  <cols>
    <col min="2" max="2" width="13.8515625" style="0" customWidth="1"/>
    <col min="4" max="4" width="15.421875" style="0" customWidth="1"/>
  </cols>
  <sheetData>
    <row r="3" ht="18.75">
      <c r="A3" s="116" t="s">
        <v>342</v>
      </c>
    </row>
    <row r="5" spans="1:5" ht="16.5" customHeight="1">
      <c r="A5" s="162" t="s">
        <v>273</v>
      </c>
      <c r="B5" s="588" t="s">
        <v>274</v>
      </c>
      <c r="C5" s="589"/>
      <c r="D5" s="590"/>
      <c r="E5" s="163" t="s">
        <v>198</v>
      </c>
    </row>
    <row r="6" spans="1:5" ht="15">
      <c r="A6" s="157"/>
      <c r="B6" s="156" t="s">
        <v>275</v>
      </c>
      <c r="C6" s="156" t="s">
        <v>276</v>
      </c>
      <c r="D6" s="156" t="s">
        <v>277</v>
      </c>
      <c r="E6" s="156"/>
    </row>
    <row r="7" spans="1:6" ht="16.5" thickBot="1">
      <c r="A7" s="246" t="s">
        <v>278</v>
      </c>
      <c r="B7" s="346">
        <v>126</v>
      </c>
      <c r="C7" s="346">
        <v>35</v>
      </c>
      <c r="D7" s="346"/>
      <c r="E7" s="156">
        <f aca="true" t="shared" si="0" ref="E7:E12">+B7+C7+D7</f>
        <v>161</v>
      </c>
      <c r="F7" s="364">
        <f>+E7/$E$13</f>
        <v>0.7252252252252253</v>
      </c>
    </row>
    <row r="8" spans="1:6" ht="16.5" thickBot="1">
      <c r="A8" s="246" t="s">
        <v>13</v>
      </c>
      <c r="B8" s="346">
        <v>5</v>
      </c>
      <c r="C8" s="346"/>
      <c r="D8" s="346"/>
      <c r="E8" s="164">
        <f t="shared" si="0"/>
        <v>5</v>
      </c>
      <c r="F8" s="364">
        <f aca="true" t="shared" si="1" ref="F8:F13">+E8/$E$13</f>
        <v>0.02252252252252252</v>
      </c>
    </row>
    <row r="9" spans="1:6" ht="16.5" thickBot="1">
      <c r="A9" s="246" t="s">
        <v>279</v>
      </c>
      <c r="B9" s="346">
        <v>32</v>
      </c>
      <c r="C9" s="346">
        <v>3</v>
      </c>
      <c r="D9" s="346"/>
      <c r="E9" s="164">
        <f t="shared" si="0"/>
        <v>35</v>
      </c>
      <c r="F9" s="364">
        <f t="shared" si="1"/>
        <v>0.15765765765765766</v>
      </c>
    </row>
    <row r="10" spans="1:6" ht="16.5" thickBot="1">
      <c r="A10" s="246" t="s">
        <v>15</v>
      </c>
      <c r="B10" s="346">
        <v>3</v>
      </c>
      <c r="C10" s="346"/>
      <c r="D10" s="346"/>
      <c r="E10" s="164">
        <f t="shared" si="0"/>
        <v>3</v>
      </c>
      <c r="F10" s="364">
        <f t="shared" si="1"/>
        <v>0.013513513513513514</v>
      </c>
    </row>
    <row r="11" spans="1:6" ht="16.5" thickBot="1">
      <c r="A11" s="246" t="s">
        <v>328</v>
      </c>
      <c r="B11" s="346">
        <v>3</v>
      </c>
      <c r="C11" s="346"/>
      <c r="D11" s="346"/>
      <c r="E11" s="192">
        <f t="shared" si="0"/>
        <v>3</v>
      </c>
      <c r="F11" s="364">
        <f t="shared" si="1"/>
        <v>0.013513513513513514</v>
      </c>
    </row>
    <row r="12" spans="1:6" ht="16.5" thickBot="1">
      <c r="A12" s="246" t="s">
        <v>17</v>
      </c>
      <c r="B12" s="346">
        <v>13</v>
      </c>
      <c r="C12" s="346">
        <v>1</v>
      </c>
      <c r="D12" s="346">
        <v>1</v>
      </c>
      <c r="E12" s="192">
        <f t="shared" si="0"/>
        <v>15</v>
      </c>
      <c r="F12" s="364">
        <f t="shared" si="1"/>
        <v>0.06756756756756757</v>
      </c>
    </row>
    <row r="13" spans="1:6" ht="16.5" thickBot="1">
      <c r="A13" s="247" t="s">
        <v>280</v>
      </c>
      <c r="B13" s="164">
        <f>+B7+B8+B9+B10+B11+B12</f>
        <v>182</v>
      </c>
      <c r="C13" s="164">
        <f>+C7+C8+C9+C10+C11+C12</f>
        <v>39</v>
      </c>
      <c r="D13" s="164">
        <f>+D7+D8+D9+D10+D11+D12</f>
        <v>1</v>
      </c>
      <c r="E13" s="164">
        <f>+E7+E8+E9+E10+E11+E12</f>
        <v>222</v>
      </c>
      <c r="F13" s="364">
        <f t="shared" si="1"/>
        <v>1</v>
      </c>
    </row>
    <row r="14" ht="15.75">
      <c r="B14" s="91"/>
    </row>
    <row r="15" spans="1:7" ht="15.75">
      <c r="A15" s="365" t="s">
        <v>343</v>
      </c>
      <c r="B15" s="4"/>
      <c r="C15" s="4"/>
      <c r="D15" s="4"/>
      <c r="E15" s="4" t="s">
        <v>344</v>
      </c>
      <c r="F15" s="4"/>
      <c r="G15" s="4"/>
    </row>
    <row r="16" spans="1:7" ht="15.75">
      <c r="A16" s="4"/>
      <c r="B16" s="4" t="s">
        <v>422</v>
      </c>
      <c r="C16" s="366"/>
      <c r="D16" s="4"/>
      <c r="E16" s="4"/>
      <c r="F16" s="4"/>
      <c r="G16" s="4"/>
    </row>
    <row r="17" spans="1:7" ht="15.75">
      <c r="A17" s="4"/>
      <c r="B17" s="4" t="s">
        <v>423</v>
      </c>
      <c r="C17" s="4"/>
      <c r="D17" s="4"/>
      <c r="E17" s="4"/>
      <c r="F17" s="4"/>
      <c r="G17" s="4"/>
    </row>
    <row r="19" ht="15" customHeight="1"/>
    <row r="26" spans="1:9" ht="15">
      <c r="A26" s="28"/>
      <c r="B26" s="28"/>
      <c r="C26" s="28"/>
      <c r="D26" s="28"/>
      <c r="E26" s="28"/>
      <c r="F26" s="28"/>
      <c r="G26" s="28"/>
      <c r="H26" s="28"/>
      <c r="I26" s="28"/>
    </row>
    <row r="27" spans="1:9" ht="15">
      <c r="A27" s="587"/>
      <c r="B27" s="587"/>
      <c r="C27" s="587"/>
      <c r="D27" s="587"/>
      <c r="E27" s="587"/>
      <c r="F27" s="587"/>
      <c r="G27" s="587"/>
      <c r="H27" s="587"/>
      <c r="I27" s="587"/>
    </row>
  </sheetData>
  <sheetProtection/>
  <mergeCells count="2">
    <mergeCell ref="A27:I27"/>
    <mergeCell ref="B5:D5"/>
  </mergeCells>
  <printOptions/>
  <pageMargins left="0.787401575" right="0.787401575" top="0.984251969" bottom="0.984251969"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B1:I29"/>
  <sheetViews>
    <sheetView zoomScale="70" zoomScaleNormal="70" zoomScalePageLayoutView="0" workbookViewId="0" topLeftCell="A17">
      <selection activeCell="G20" sqref="G20"/>
    </sheetView>
  </sheetViews>
  <sheetFormatPr defaultColWidth="11.421875" defaultRowHeight="15"/>
  <cols>
    <col min="2" max="2" width="11.00390625" style="117" customWidth="1"/>
    <col min="3" max="3" width="21.28125" style="131" bestFit="1" customWidth="1"/>
    <col min="4" max="4" width="21.28125" style="131" customWidth="1"/>
    <col min="5" max="6" width="23.140625" style="132" customWidth="1"/>
    <col min="7" max="7" width="26.57421875" style="117" customWidth="1"/>
    <col min="8" max="8" width="25.28125" style="117" customWidth="1"/>
    <col min="9" max="9" width="57.8515625" style="117" customWidth="1"/>
  </cols>
  <sheetData>
    <row r="1" spans="2:7" ht="15.75">
      <c r="B1" s="1" t="s">
        <v>0</v>
      </c>
      <c r="C1" s="1"/>
      <c r="D1" s="1"/>
      <c r="E1" s="1"/>
      <c r="F1" s="1" t="s">
        <v>1</v>
      </c>
      <c r="G1"/>
    </row>
    <row r="2" spans="2:7" ht="15.75">
      <c r="B2" s="1" t="s">
        <v>2</v>
      </c>
      <c r="C2" s="1"/>
      <c r="D2" s="1"/>
      <c r="E2" s="1"/>
      <c r="F2" s="1" t="s">
        <v>3</v>
      </c>
      <c r="G2"/>
    </row>
    <row r="3" spans="2:7" ht="15.75">
      <c r="B3" s="1" t="s">
        <v>4</v>
      </c>
      <c r="C3" s="1"/>
      <c r="D3" s="1"/>
      <c r="E3" s="1"/>
      <c r="F3" s="216" t="s">
        <v>5</v>
      </c>
      <c r="G3"/>
    </row>
    <row r="4" spans="2:7" ht="15.75">
      <c r="B4" s="1" t="s">
        <v>6</v>
      </c>
      <c r="C4" s="1"/>
      <c r="D4" s="1"/>
      <c r="E4" s="1"/>
      <c r="F4" s="1"/>
      <c r="G4"/>
    </row>
    <row r="5" spans="2:7" ht="15.75">
      <c r="B5" s="2" t="s">
        <v>7</v>
      </c>
      <c r="C5" s="2"/>
      <c r="D5" s="2"/>
      <c r="E5" s="2"/>
      <c r="F5" s="2"/>
      <c r="G5"/>
    </row>
    <row r="6" spans="2:7" ht="15.75">
      <c r="B6" s="2" t="s">
        <v>8</v>
      </c>
      <c r="C6" s="2"/>
      <c r="D6" s="2"/>
      <c r="E6" s="2"/>
      <c r="F6" s="2"/>
      <c r="G6"/>
    </row>
    <row r="7" spans="2:7" ht="15.75">
      <c r="B7" s="3"/>
      <c r="C7" s="3"/>
      <c r="D7" s="3"/>
      <c r="E7" s="3"/>
      <c r="F7" s="3"/>
      <c r="G7"/>
    </row>
    <row r="8" spans="2:7" ht="15.75">
      <c r="B8" s="3"/>
      <c r="C8" s="3"/>
      <c r="D8" s="3"/>
      <c r="E8" s="3"/>
      <c r="F8" s="3"/>
      <c r="G8"/>
    </row>
    <row r="9" spans="2:7" ht="15.75">
      <c r="B9" s="3"/>
      <c r="C9" s="3"/>
      <c r="D9" s="3"/>
      <c r="E9" s="3"/>
      <c r="F9" s="3"/>
      <c r="G9"/>
    </row>
    <row r="10" spans="2:7" ht="15.75">
      <c r="B10" s="3"/>
      <c r="C10" s="3"/>
      <c r="D10" s="3"/>
      <c r="E10" s="3"/>
      <c r="F10" s="3"/>
      <c r="G10"/>
    </row>
    <row r="11" spans="2:7" ht="15.75">
      <c r="B11" s="3"/>
      <c r="C11" s="3"/>
      <c r="D11" s="3"/>
      <c r="E11" s="3"/>
      <c r="F11" s="3"/>
      <c r="G11"/>
    </row>
    <row r="12" spans="2:7" ht="15.75">
      <c r="B12" s="451" t="s">
        <v>311</v>
      </c>
      <c r="C12" s="452"/>
      <c r="D12" s="452"/>
      <c r="E12" s="452"/>
      <c r="F12" s="452"/>
      <c r="G12"/>
    </row>
    <row r="13" spans="2:7" ht="15.75">
      <c r="B13" s="198" t="s">
        <v>339</v>
      </c>
      <c r="C13" s="4"/>
      <c r="D13" s="4"/>
      <c r="E13" s="4"/>
      <c r="F13" s="4"/>
      <c r="G13"/>
    </row>
    <row r="15" spans="2:9" s="47" customFormat="1" ht="68.25" customHeight="1" thickBot="1">
      <c r="B15" s="118" t="s">
        <v>281</v>
      </c>
      <c r="C15" s="119" t="s">
        <v>282</v>
      </c>
      <c r="D15" s="118" t="s">
        <v>283</v>
      </c>
      <c r="E15" s="120" t="s">
        <v>284</v>
      </c>
      <c r="F15" s="121" t="s">
        <v>287</v>
      </c>
      <c r="G15" s="118" t="s">
        <v>285</v>
      </c>
      <c r="H15" s="122" t="s">
        <v>286</v>
      </c>
      <c r="I15" s="123" t="s">
        <v>11</v>
      </c>
    </row>
    <row r="16" spans="2:9" ht="61.5" customHeight="1" thickBot="1">
      <c r="B16" s="124">
        <v>1</v>
      </c>
      <c r="C16" s="125" t="s">
        <v>18</v>
      </c>
      <c r="D16" s="354">
        <v>17</v>
      </c>
      <c r="E16" s="354">
        <v>3</v>
      </c>
      <c r="F16" s="354">
        <v>14</v>
      </c>
      <c r="G16" s="354" t="s">
        <v>430</v>
      </c>
      <c r="H16" s="355">
        <f>F16/D16</f>
        <v>0.8235294117647058</v>
      </c>
      <c r="I16" s="356" t="s">
        <v>345</v>
      </c>
    </row>
    <row r="17" spans="2:9" ht="51" customHeight="1" thickBot="1">
      <c r="B17" s="126">
        <v>2</v>
      </c>
      <c r="C17" s="127" t="s">
        <v>13</v>
      </c>
      <c r="D17" s="354">
        <v>12</v>
      </c>
      <c r="E17" s="354">
        <v>3</v>
      </c>
      <c r="F17" s="354">
        <v>9</v>
      </c>
      <c r="G17" s="354" t="s">
        <v>346</v>
      </c>
      <c r="H17" s="355">
        <f aca="true" t="shared" si="0" ref="H17:H26">F17/D17</f>
        <v>0.75</v>
      </c>
      <c r="I17" s="356" t="s">
        <v>347</v>
      </c>
    </row>
    <row r="18" spans="2:9" ht="58.5" customHeight="1" thickBot="1">
      <c r="B18" s="128">
        <v>3</v>
      </c>
      <c r="C18" s="127" t="s">
        <v>14</v>
      </c>
      <c r="D18" s="354">
        <v>11</v>
      </c>
      <c r="E18" s="354">
        <v>2</v>
      </c>
      <c r="F18" s="354">
        <v>9</v>
      </c>
      <c r="G18" s="354" t="s">
        <v>405</v>
      </c>
      <c r="H18" s="355">
        <f t="shared" si="0"/>
        <v>0.8181818181818182</v>
      </c>
      <c r="I18" s="356" t="s">
        <v>406</v>
      </c>
    </row>
    <row r="19" spans="2:9" ht="42" customHeight="1" thickBot="1">
      <c r="B19" s="126">
        <v>4</v>
      </c>
      <c r="C19" s="129" t="s">
        <v>15</v>
      </c>
      <c r="D19" s="354">
        <v>10</v>
      </c>
      <c r="E19" s="354">
        <v>2</v>
      </c>
      <c r="F19" s="354">
        <v>8</v>
      </c>
      <c r="G19" s="354" t="s">
        <v>407</v>
      </c>
      <c r="H19" s="355">
        <f t="shared" si="0"/>
        <v>0.8</v>
      </c>
      <c r="I19" s="356" t="s">
        <v>411</v>
      </c>
    </row>
    <row r="20" spans="2:9" ht="80.25" customHeight="1" thickBot="1">
      <c r="B20" s="128">
        <v>5</v>
      </c>
      <c r="C20" s="130" t="s">
        <v>16</v>
      </c>
      <c r="D20" s="354">
        <v>14</v>
      </c>
      <c r="E20" s="354">
        <v>3</v>
      </c>
      <c r="F20" s="354">
        <v>11</v>
      </c>
      <c r="G20" s="354" t="s">
        <v>408</v>
      </c>
      <c r="H20" s="355">
        <f t="shared" si="0"/>
        <v>0.7857142857142857</v>
      </c>
      <c r="I20" s="356" t="s">
        <v>329</v>
      </c>
    </row>
    <row r="21" spans="2:9" ht="71.25" customHeight="1" thickBot="1">
      <c r="B21" s="126">
        <v>6</v>
      </c>
      <c r="C21" s="127" t="s">
        <v>17</v>
      </c>
      <c r="D21" s="354">
        <v>13</v>
      </c>
      <c r="E21" s="354">
        <v>0</v>
      </c>
      <c r="F21" s="354">
        <v>13</v>
      </c>
      <c r="G21" s="354" t="s">
        <v>331</v>
      </c>
      <c r="H21" s="355">
        <f t="shared" si="0"/>
        <v>1</v>
      </c>
      <c r="I21" s="356" t="s">
        <v>330</v>
      </c>
    </row>
    <row r="22" spans="2:9" ht="51" customHeight="1" thickBot="1">
      <c r="B22" s="128">
        <v>7</v>
      </c>
      <c r="C22" s="127" t="s">
        <v>140</v>
      </c>
      <c r="D22" s="354">
        <v>6</v>
      </c>
      <c r="E22" s="354">
        <v>0</v>
      </c>
      <c r="F22" s="354">
        <v>6</v>
      </c>
      <c r="G22" s="354" t="s">
        <v>203</v>
      </c>
      <c r="H22" s="355">
        <f t="shared" si="0"/>
        <v>1</v>
      </c>
      <c r="I22" s="356" t="s">
        <v>294</v>
      </c>
    </row>
    <row r="23" spans="2:9" ht="19.5" thickBot="1">
      <c r="B23" s="126">
        <v>8</v>
      </c>
      <c r="C23" s="127" t="s">
        <v>141</v>
      </c>
      <c r="D23" s="354">
        <v>4</v>
      </c>
      <c r="E23" s="354">
        <v>1</v>
      </c>
      <c r="F23" s="354">
        <v>3</v>
      </c>
      <c r="G23" s="354" t="s">
        <v>409</v>
      </c>
      <c r="H23" s="355">
        <f t="shared" si="0"/>
        <v>0.75</v>
      </c>
      <c r="I23" s="356" t="s">
        <v>410</v>
      </c>
    </row>
    <row r="24" spans="2:9" ht="19.5" thickBot="1">
      <c r="B24" s="126">
        <v>9</v>
      </c>
      <c r="C24" s="127" t="s">
        <v>322</v>
      </c>
      <c r="D24" s="354">
        <v>1</v>
      </c>
      <c r="E24" s="354">
        <v>0</v>
      </c>
      <c r="F24" s="354">
        <v>1</v>
      </c>
      <c r="G24" s="354" t="s">
        <v>203</v>
      </c>
      <c r="H24" s="355">
        <f t="shared" si="0"/>
        <v>1</v>
      </c>
      <c r="I24" s="356"/>
    </row>
    <row r="25" spans="2:9" ht="19.5" thickBot="1">
      <c r="B25" s="128">
        <v>10</v>
      </c>
      <c r="C25" s="127" t="s">
        <v>142</v>
      </c>
      <c r="D25" s="354"/>
      <c r="E25" s="354"/>
      <c r="F25" s="354"/>
      <c r="G25" s="354" t="s">
        <v>331</v>
      </c>
      <c r="H25" s="355" t="e">
        <f t="shared" si="0"/>
        <v>#DIV/0!</v>
      </c>
      <c r="I25" s="352"/>
    </row>
    <row r="26" spans="2:9" ht="18.75">
      <c r="B26" s="591" t="s">
        <v>198</v>
      </c>
      <c r="C26" s="592"/>
      <c r="D26" s="361">
        <f>SUM(D16:D25)</f>
        <v>88</v>
      </c>
      <c r="E26" s="361">
        <f>SUM(E16:E25)</f>
        <v>14</v>
      </c>
      <c r="F26" s="361">
        <f>SUM(F16:F25)</f>
        <v>74</v>
      </c>
      <c r="G26" s="362"/>
      <c r="H26" s="363">
        <f t="shared" si="0"/>
        <v>0.8409090909090909</v>
      </c>
      <c r="I26" s="353"/>
    </row>
    <row r="29" ht="18.75">
      <c r="I29" s="368"/>
    </row>
  </sheetData>
  <sheetProtection formatCells="0"/>
  <mergeCells count="2">
    <mergeCell ref="B12:F12"/>
    <mergeCell ref="B26:C26"/>
  </mergeCells>
  <printOptions/>
  <pageMargins left="0.787401575" right="0.787401575" top="0.984251969" bottom="0.984251969"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61"/>
  <sheetViews>
    <sheetView tabSelected="1" zoomScale="60" zoomScaleNormal="60" zoomScalePageLayoutView="0" workbookViewId="0" topLeftCell="A1">
      <pane xSplit="4" ySplit="11" topLeftCell="H15" activePane="bottomRight" state="frozen"/>
      <selection pane="topLeft" activeCell="A13" sqref="A13:F13"/>
      <selection pane="topRight" activeCell="A13" sqref="A13:F13"/>
      <selection pane="bottomLeft" activeCell="A13" sqref="A13:F13"/>
      <selection pane="bottomRight" activeCell="N19" sqref="N19"/>
    </sheetView>
  </sheetViews>
  <sheetFormatPr defaultColWidth="11.421875" defaultRowHeight="15"/>
  <cols>
    <col min="1" max="1" width="23.7109375" style="0" customWidth="1"/>
    <col min="2" max="2" width="12.140625" style="0" customWidth="1"/>
    <col min="3" max="3" width="17.00390625" style="0" customWidth="1"/>
    <col min="4" max="4" width="29.421875" style="0" customWidth="1"/>
    <col min="5" max="5" width="21.28125" style="0" customWidth="1"/>
    <col min="6" max="7" width="18.140625" style="0" customWidth="1"/>
    <col min="8" max="8" width="17.421875" style="0" customWidth="1"/>
    <col min="9" max="12" width="18.140625" style="0" customWidth="1"/>
    <col min="13" max="13" width="18.421875" style="0" customWidth="1"/>
    <col min="14" max="14" width="122.140625" style="0" customWidth="1"/>
    <col min="15" max="15" width="66.7109375" style="0" customWidth="1"/>
  </cols>
  <sheetData>
    <row r="1" spans="1:15" ht="15">
      <c r="A1" s="413" t="s">
        <v>295</v>
      </c>
      <c r="B1" s="414"/>
      <c r="C1" s="414"/>
      <c r="D1" s="414"/>
      <c r="E1" s="414"/>
      <c r="F1" s="414"/>
      <c r="G1" s="414"/>
      <c r="H1" s="414"/>
      <c r="I1" s="414"/>
      <c r="J1" s="414"/>
      <c r="K1" s="414"/>
      <c r="L1" s="414"/>
      <c r="M1" s="414"/>
      <c r="N1" s="414"/>
      <c r="O1" s="414"/>
    </row>
    <row r="2" spans="1:15" ht="15.75" thickBot="1">
      <c r="A2" s="415"/>
      <c r="B2" s="416"/>
      <c r="C2" s="416"/>
      <c r="D2" s="416"/>
      <c r="E2" s="416"/>
      <c r="F2" s="416"/>
      <c r="G2" s="416"/>
      <c r="H2" s="416"/>
      <c r="I2" s="416"/>
      <c r="J2" s="416"/>
      <c r="K2" s="416"/>
      <c r="L2" s="416"/>
      <c r="M2" s="416"/>
      <c r="N2" s="416"/>
      <c r="O2" s="416"/>
    </row>
    <row r="3" spans="1:15" ht="15">
      <c r="A3" s="63"/>
      <c r="B3" s="63"/>
      <c r="C3" s="63"/>
      <c r="D3" s="64"/>
      <c r="E3" s="64"/>
      <c r="F3" s="65"/>
      <c r="G3" s="65"/>
      <c r="H3" s="65"/>
      <c r="I3" s="65"/>
      <c r="J3" s="65"/>
      <c r="K3" s="65"/>
      <c r="L3" s="65"/>
      <c r="M3" s="65"/>
      <c r="N3" s="66"/>
      <c r="O3" s="66"/>
    </row>
    <row r="4" spans="1:15" ht="42" customHeight="1">
      <c r="A4" s="404" t="s">
        <v>204</v>
      </c>
      <c r="B4" s="405"/>
      <c r="C4" s="405"/>
      <c r="D4" s="405"/>
      <c r="E4" s="406"/>
      <c r="F4" s="67" t="s">
        <v>210</v>
      </c>
      <c r="G4" s="68"/>
      <c r="H4" s="68"/>
      <c r="I4" s="68"/>
      <c r="J4" s="68"/>
      <c r="K4" s="68"/>
      <c r="L4" s="68"/>
      <c r="M4" s="68"/>
      <c r="N4" s="68"/>
      <c r="O4" s="68"/>
    </row>
    <row r="5" spans="1:15" ht="21" customHeight="1">
      <c r="A5" s="417" t="s">
        <v>205</v>
      </c>
      <c r="B5" s="418"/>
      <c r="C5" s="418"/>
      <c r="D5" s="418"/>
      <c r="E5" s="419"/>
      <c r="F5" s="67"/>
      <c r="G5" s="69"/>
      <c r="H5" s="69"/>
      <c r="I5" s="69"/>
      <c r="J5" s="69"/>
      <c r="K5" s="69"/>
      <c r="L5" s="69"/>
      <c r="M5" s="69"/>
      <c r="N5" s="69"/>
      <c r="O5" s="69"/>
    </row>
    <row r="6" spans="1:15" ht="30" customHeight="1">
      <c r="A6" s="404" t="s">
        <v>206</v>
      </c>
      <c r="B6" s="405"/>
      <c r="C6" s="405"/>
      <c r="D6" s="405"/>
      <c r="E6" s="406"/>
      <c r="F6" s="67" t="s">
        <v>296</v>
      </c>
      <c r="G6" s="68"/>
      <c r="H6" s="68"/>
      <c r="I6" s="68"/>
      <c r="J6" s="143"/>
      <c r="K6" s="144"/>
      <c r="L6" s="68">
        <v>6</v>
      </c>
      <c r="M6" s="68"/>
      <c r="N6" s="68"/>
      <c r="O6" s="68"/>
    </row>
    <row r="7" spans="1:15" ht="19.5" customHeight="1">
      <c r="A7" s="404" t="s">
        <v>207</v>
      </c>
      <c r="B7" s="405"/>
      <c r="C7" s="405"/>
      <c r="D7" s="405"/>
      <c r="E7" s="406"/>
      <c r="F7" s="67" t="s">
        <v>208</v>
      </c>
      <c r="G7" s="68"/>
      <c r="H7" s="68"/>
      <c r="I7" s="68"/>
      <c r="J7" s="68"/>
      <c r="K7" s="68"/>
      <c r="L7" s="68"/>
      <c r="M7" s="68"/>
      <c r="N7" s="68"/>
      <c r="O7" s="68"/>
    </row>
    <row r="8" spans="1:15" ht="36.75" customHeight="1">
      <c r="A8" s="404" t="s">
        <v>209</v>
      </c>
      <c r="B8" s="405"/>
      <c r="C8" s="405"/>
      <c r="D8" s="405"/>
      <c r="E8" s="406"/>
      <c r="F8" s="67" t="s">
        <v>337</v>
      </c>
      <c r="G8" s="68"/>
      <c r="H8" s="68"/>
      <c r="I8" s="68"/>
      <c r="J8" s="68"/>
      <c r="K8" s="68"/>
      <c r="L8" s="68"/>
      <c r="M8" s="68"/>
      <c r="N8" s="68"/>
      <c r="O8" s="68"/>
    </row>
    <row r="9" spans="1:15" s="52" customFormat="1" ht="15.75" thickBot="1">
      <c r="A9" s="407"/>
      <c r="B9" s="408"/>
      <c r="C9" s="408"/>
      <c r="D9" s="408"/>
      <c r="E9" s="409"/>
      <c r="F9" s="70"/>
      <c r="G9" s="71"/>
      <c r="H9" s="71"/>
      <c r="I9" s="71"/>
      <c r="J9" s="71"/>
      <c r="K9" s="71"/>
      <c r="L9" s="71"/>
      <c r="M9" s="71"/>
      <c r="N9" s="71"/>
      <c r="O9" s="71"/>
    </row>
    <row r="10" spans="1:15" ht="15.75" customHeight="1" thickBot="1">
      <c r="A10" s="388" t="s">
        <v>272</v>
      </c>
      <c r="B10" s="388" t="s">
        <v>9</v>
      </c>
      <c r="C10" s="388" t="s">
        <v>235</v>
      </c>
      <c r="D10" s="388"/>
      <c r="E10" s="420" t="s">
        <v>26</v>
      </c>
      <c r="F10" s="420"/>
      <c r="G10" s="421"/>
      <c r="H10" s="422" t="s">
        <v>22</v>
      </c>
      <c r="I10" s="420"/>
      <c r="J10" s="421"/>
      <c r="K10" s="422" t="s">
        <v>27</v>
      </c>
      <c r="L10" s="420"/>
      <c r="M10" s="420"/>
      <c r="N10" s="410" t="s">
        <v>211</v>
      </c>
      <c r="O10" s="410" t="s">
        <v>212</v>
      </c>
    </row>
    <row r="11" spans="1:15" ht="51.75" customHeight="1" thickBot="1">
      <c r="A11" s="388"/>
      <c r="B11" s="388"/>
      <c r="C11" s="388"/>
      <c r="D11" s="388"/>
      <c r="E11" s="107" t="s">
        <v>138</v>
      </c>
      <c r="F11" s="43" t="s">
        <v>139</v>
      </c>
      <c r="G11" s="43" t="s">
        <v>23</v>
      </c>
      <c r="H11" s="43" t="s">
        <v>138</v>
      </c>
      <c r="I11" s="43" t="s">
        <v>139</v>
      </c>
      <c r="J11" s="43" t="s">
        <v>24</v>
      </c>
      <c r="K11" s="43" t="s">
        <v>138</v>
      </c>
      <c r="L11" s="43" t="s">
        <v>139</v>
      </c>
      <c r="M11" s="50" t="s">
        <v>23</v>
      </c>
      <c r="N11" s="410"/>
      <c r="O11" s="410"/>
    </row>
    <row r="12" spans="1:15" ht="113.25" customHeight="1" thickBot="1" thickTop="1">
      <c r="A12" s="384" t="s">
        <v>12</v>
      </c>
      <c r="B12" s="387" t="s">
        <v>236</v>
      </c>
      <c r="C12" s="387"/>
      <c r="D12" s="387"/>
      <c r="E12" s="74">
        <v>198761</v>
      </c>
      <c r="F12" s="74">
        <v>121466</v>
      </c>
      <c r="G12" s="75">
        <f>F12+E12</f>
        <v>320227</v>
      </c>
      <c r="H12" s="74">
        <v>84567</v>
      </c>
      <c r="I12" s="74">
        <f>'Compilation Q3'!H17</f>
        <v>94321</v>
      </c>
      <c r="J12" s="87">
        <f aca="true" t="shared" si="0" ref="J12:J19">I12+H12</f>
        <v>178888</v>
      </c>
      <c r="K12" s="76">
        <f>H12/E12</f>
        <v>0.425470791553675</v>
      </c>
      <c r="L12" s="76">
        <f>+I12/F12</f>
        <v>0.776521825037459</v>
      </c>
      <c r="M12" s="77">
        <f>J12/G12</f>
        <v>0.5586287227497994</v>
      </c>
      <c r="N12" s="193" t="s">
        <v>453</v>
      </c>
      <c r="O12" s="193" t="s">
        <v>424</v>
      </c>
    </row>
    <row r="13" spans="1:15" ht="98.25" customHeight="1" thickBot="1">
      <c r="A13" s="384"/>
      <c r="B13" s="397"/>
      <c r="C13" s="399" t="s">
        <v>237</v>
      </c>
      <c r="D13" s="110" t="s">
        <v>238</v>
      </c>
      <c r="E13" s="108" t="s">
        <v>203</v>
      </c>
      <c r="F13" s="74" t="str">
        <f>'Compilation Q3'!E18</f>
        <v>NA</v>
      </c>
      <c r="G13" s="87" t="str">
        <f>F13</f>
        <v>NA</v>
      </c>
      <c r="H13" s="74">
        <v>164</v>
      </c>
      <c r="I13" s="74">
        <f>'Compilation Q3'!H18</f>
        <v>179</v>
      </c>
      <c r="J13" s="87">
        <f t="shared" si="0"/>
        <v>343</v>
      </c>
      <c r="K13" s="73" t="s">
        <v>203</v>
      </c>
      <c r="L13" s="76" t="s">
        <v>203</v>
      </c>
      <c r="M13" s="77" t="s">
        <v>203</v>
      </c>
      <c r="N13" s="94"/>
      <c r="O13" s="94"/>
    </row>
    <row r="14" spans="1:15" ht="87.75" customHeight="1" thickBot="1">
      <c r="A14" s="384"/>
      <c r="B14" s="398"/>
      <c r="C14" s="399"/>
      <c r="D14" s="110" t="s">
        <v>239</v>
      </c>
      <c r="E14" s="108" t="s">
        <v>203</v>
      </c>
      <c r="F14" s="74" t="str">
        <f>'Compilation Q3'!E19</f>
        <v>NA</v>
      </c>
      <c r="G14" s="87" t="str">
        <f>F14</f>
        <v>NA</v>
      </c>
      <c r="H14" s="74">
        <v>372</v>
      </c>
      <c r="I14" s="74">
        <f>'Compilation Q3'!H19</f>
        <v>377</v>
      </c>
      <c r="J14" s="87">
        <f t="shared" si="0"/>
        <v>749</v>
      </c>
      <c r="K14" s="73" t="s">
        <v>203</v>
      </c>
      <c r="L14" s="76" t="s">
        <v>203</v>
      </c>
      <c r="M14" s="77" t="s">
        <v>203</v>
      </c>
      <c r="N14" s="94"/>
      <c r="O14" s="94"/>
    </row>
    <row r="15" spans="1:15" ht="59.25" customHeight="1" thickBot="1">
      <c r="A15" s="384"/>
      <c r="B15" s="398"/>
      <c r="C15" s="399"/>
      <c r="D15" s="110" t="s">
        <v>240</v>
      </c>
      <c r="E15" s="108" t="s">
        <v>203</v>
      </c>
      <c r="F15" s="74" t="str">
        <f>'Compilation Q3'!E20</f>
        <v>NA</v>
      </c>
      <c r="G15" s="87" t="str">
        <f>F15</f>
        <v>NA</v>
      </c>
      <c r="H15" s="74">
        <v>85495</v>
      </c>
      <c r="I15" s="74">
        <f>'Compilation Q3'!H20</f>
        <v>93765</v>
      </c>
      <c r="J15" s="87">
        <f t="shared" si="0"/>
        <v>179260</v>
      </c>
      <c r="K15" s="73" t="s">
        <v>203</v>
      </c>
      <c r="L15" s="76" t="s">
        <v>203</v>
      </c>
      <c r="M15" s="77" t="s">
        <v>203</v>
      </c>
      <c r="N15" s="94"/>
      <c r="O15" s="94"/>
    </row>
    <row r="16" spans="1:15" ht="117" customHeight="1" thickBot="1" thickTop="1">
      <c r="A16" s="384"/>
      <c r="B16" s="387" t="s">
        <v>297</v>
      </c>
      <c r="C16" s="387"/>
      <c r="D16" s="387"/>
      <c r="E16" s="108">
        <v>2382</v>
      </c>
      <c r="F16" s="74">
        <v>1456</v>
      </c>
      <c r="G16" s="87">
        <f>+F16+E16</f>
        <v>3838</v>
      </c>
      <c r="H16" s="73">
        <v>389</v>
      </c>
      <c r="I16" s="74">
        <f>'Compilation Q3'!H21</f>
        <v>362</v>
      </c>
      <c r="J16" s="87">
        <f t="shared" si="0"/>
        <v>751</v>
      </c>
      <c r="K16" s="76">
        <f>H16/E16</f>
        <v>0.16330814441645675</v>
      </c>
      <c r="L16" s="76">
        <f>+I16/F16</f>
        <v>0.24862637362637363</v>
      </c>
      <c r="M16" s="77">
        <f>J16/G16</f>
        <v>0.19567483064095884</v>
      </c>
      <c r="N16" s="62" t="s">
        <v>452</v>
      </c>
      <c r="O16" s="249" t="s">
        <v>425</v>
      </c>
    </row>
    <row r="17" spans="1:15" ht="63.75" customHeight="1" thickBot="1">
      <c r="A17" s="384"/>
      <c r="B17" s="398"/>
      <c r="C17" s="399" t="s">
        <v>242</v>
      </c>
      <c r="D17" s="110" t="s">
        <v>243</v>
      </c>
      <c r="E17" s="108" t="s">
        <v>203</v>
      </c>
      <c r="F17" s="74" t="str">
        <f>'Compilation Q3'!E22</f>
        <v>NA</v>
      </c>
      <c r="G17" s="87" t="str">
        <f>F17</f>
        <v>NA</v>
      </c>
      <c r="H17" s="73">
        <v>389</v>
      </c>
      <c r="I17" s="74">
        <f>'Compilation Q3'!H22</f>
        <v>362</v>
      </c>
      <c r="J17" s="87">
        <f t="shared" si="0"/>
        <v>751</v>
      </c>
      <c r="K17" s="73" t="s">
        <v>203</v>
      </c>
      <c r="L17" s="76" t="s">
        <v>203</v>
      </c>
      <c r="M17" s="77" t="s">
        <v>203</v>
      </c>
      <c r="N17" s="94"/>
      <c r="O17" s="94"/>
    </row>
    <row r="18" spans="1:15" ht="59.25" customHeight="1" thickBot="1">
      <c r="A18" s="384"/>
      <c r="B18" s="398"/>
      <c r="C18" s="399"/>
      <c r="D18" s="110" t="s">
        <v>244</v>
      </c>
      <c r="E18" s="108" t="s">
        <v>203</v>
      </c>
      <c r="F18" s="74" t="str">
        <f>'Compilation Q3'!E23</f>
        <v>NA</v>
      </c>
      <c r="G18" s="87"/>
      <c r="H18" s="73">
        <f aca="true" t="shared" si="1" ref="H18:H26">+I18</f>
        <v>0</v>
      </c>
      <c r="I18" s="74">
        <f>'Compilation Q3'!H23</f>
        <v>0</v>
      </c>
      <c r="J18" s="87">
        <f t="shared" si="0"/>
        <v>0</v>
      </c>
      <c r="K18" s="73" t="s">
        <v>203</v>
      </c>
      <c r="L18" s="76" t="s">
        <v>203</v>
      </c>
      <c r="M18" s="78" t="s">
        <v>203</v>
      </c>
      <c r="N18" s="94"/>
      <c r="O18" s="94"/>
    </row>
    <row r="19" spans="1:15" ht="156.75" customHeight="1" thickBot="1" thickTop="1">
      <c r="A19" s="412"/>
      <c r="B19" s="387" t="s">
        <v>298</v>
      </c>
      <c r="C19" s="387"/>
      <c r="D19" s="387"/>
      <c r="E19" s="109">
        <v>1429</v>
      </c>
      <c r="F19" s="74">
        <v>874</v>
      </c>
      <c r="G19" s="87">
        <f>F19+E19</f>
        <v>2303</v>
      </c>
      <c r="H19" s="73">
        <f>283+204</f>
        <v>487</v>
      </c>
      <c r="I19" s="74">
        <f>'Compilation Q3'!H24</f>
        <v>182</v>
      </c>
      <c r="J19" s="87">
        <f t="shared" si="0"/>
        <v>669</v>
      </c>
      <c r="K19" s="76">
        <f>H19/E19</f>
        <v>0.34079776067179846</v>
      </c>
      <c r="L19" s="76">
        <f>+I19/F19</f>
        <v>0.20823798627002288</v>
      </c>
      <c r="M19" s="77">
        <f>J19/G19</f>
        <v>0.2904906643508467</v>
      </c>
      <c r="N19" s="249" t="s">
        <v>426</v>
      </c>
      <c r="O19" s="249" t="s">
        <v>427</v>
      </c>
    </row>
    <row r="20" spans="1:15" ht="84.75" customHeight="1" thickBot="1" thickTop="1">
      <c r="A20" s="390" t="s">
        <v>25</v>
      </c>
      <c r="B20" s="391" t="s">
        <v>246</v>
      </c>
      <c r="C20" s="387"/>
      <c r="D20" s="387"/>
      <c r="E20" s="109">
        <v>49421</v>
      </c>
      <c r="F20" s="74">
        <v>51434</v>
      </c>
      <c r="G20" s="87">
        <v>51434</v>
      </c>
      <c r="H20" s="73">
        <v>44637</v>
      </c>
      <c r="I20" s="74">
        <f>'Compilation Q3'!H25</f>
        <v>45459</v>
      </c>
      <c r="J20" s="87">
        <f>+I20</f>
        <v>45459</v>
      </c>
      <c r="K20" s="76">
        <f>H20/E20</f>
        <v>0.9031990449404099</v>
      </c>
      <c r="L20" s="76">
        <f>+I20/F20</f>
        <v>0.8838317066531866</v>
      </c>
      <c r="M20" s="77">
        <f>J20/G20</f>
        <v>0.8838317066531866</v>
      </c>
      <c r="N20" s="250" t="s">
        <v>428</v>
      </c>
      <c r="O20" s="249" t="s">
        <v>429</v>
      </c>
    </row>
    <row r="21" spans="1:15" ht="54.75" customHeight="1" thickBot="1">
      <c r="A21" s="390"/>
      <c r="B21" s="392"/>
      <c r="C21" s="393" t="s">
        <v>247</v>
      </c>
      <c r="D21" s="110" t="s">
        <v>248</v>
      </c>
      <c r="E21" s="108" t="s">
        <v>203</v>
      </c>
      <c r="F21" s="74" t="str">
        <f>'Compilation Q3'!E28</f>
        <v>NA</v>
      </c>
      <c r="G21" s="87" t="str">
        <f aca="true" t="shared" si="2" ref="G21:G26">+E21</f>
        <v>NA</v>
      </c>
      <c r="H21" s="73">
        <f t="shared" si="1"/>
        <v>42157</v>
      </c>
      <c r="I21" s="74">
        <f>'Compilation Q3'!H28</f>
        <v>42157</v>
      </c>
      <c r="J21" s="87">
        <f aca="true" t="shared" si="3" ref="J21:J26">I21</f>
        <v>42157</v>
      </c>
      <c r="K21" s="73" t="s">
        <v>203</v>
      </c>
      <c r="L21" s="76" t="s">
        <v>203</v>
      </c>
      <c r="M21" s="79" t="s">
        <v>203</v>
      </c>
      <c r="N21" s="94"/>
      <c r="O21" s="94"/>
    </row>
    <row r="22" spans="1:15" ht="54.75" customHeight="1" thickBot="1">
      <c r="A22" s="390"/>
      <c r="B22" s="392"/>
      <c r="C22" s="393"/>
      <c r="D22" s="110" t="s">
        <v>249</v>
      </c>
      <c r="E22" s="108" t="s">
        <v>203</v>
      </c>
      <c r="F22" s="74" t="str">
        <f>'Compilation Q3'!E29</f>
        <v>NA</v>
      </c>
      <c r="G22" s="87" t="str">
        <f t="shared" si="2"/>
        <v>NA</v>
      </c>
      <c r="H22" s="73">
        <f t="shared" si="1"/>
        <v>13095</v>
      </c>
      <c r="I22" s="74">
        <f>+'Compilation Q3'!H26</f>
        <v>13095</v>
      </c>
      <c r="J22" s="87">
        <f t="shared" si="3"/>
        <v>13095</v>
      </c>
      <c r="K22" s="73" t="s">
        <v>203</v>
      </c>
      <c r="L22" s="76" t="s">
        <v>203</v>
      </c>
      <c r="M22" s="79" t="s">
        <v>203</v>
      </c>
      <c r="N22" s="94"/>
      <c r="O22" s="94"/>
    </row>
    <row r="23" spans="1:15" ht="54.75" customHeight="1" thickBot="1">
      <c r="A23" s="390"/>
      <c r="B23" s="392"/>
      <c r="C23" s="393"/>
      <c r="D23" s="110" t="s">
        <v>198</v>
      </c>
      <c r="E23" s="108" t="s">
        <v>203</v>
      </c>
      <c r="F23" s="74" t="str">
        <f>'Compilation Q3'!E30</f>
        <v>NA</v>
      </c>
      <c r="G23" s="87" t="str">
        <f t="shared" si="2"/>
        <v>NA</v>
      </c>
      <c r="H23" s="73">
        <f>+H22+H21</f>
        <v>55252</v>
      </c>
      <c r="I23" s="73">
        <f>+I22+I21</f>
        <v>55252</v>
      </c>
      <c r="J23" s="87">
        <f t="shared" si="3"/>
        <v>55252</v>
      </c>
      <c r="K23" s="73" t="s">
        <v>203</v>
      </c>
      <c r="L23" s="76" t="s">
        <v>203</v>
      </c>
      <c r="M23" s="79" t="s">
        <v>203</v>
      </c>
      <c r="N23" s="94"/>
      <c r="O23" s="94"/>
    </row>
    <row r="24" spans="1:15" ht="51.75" customHeight="1" thickBot="1">
      <c r="A24" s="390"/>
      <c r="B24" s="392"/>
      <c r="C24" s="393" t="s">
        <v>250</v>
      </c>
      <c r="D24" s="110" t="s">
        <v>251</v>
      </c>
      <c r="E24" s="108" t="s">
        <v>203</v>
      </c>
      <c r="F24" s="74" t="str">
        <f>'Compilation Q3'!E29</f>
        <v>NA</v>
      </c>
      <c r="G24" s="87" t="str">
        <f t="shared" si="2"/>
        <v>NA</v>
      </c>
      <c r="H24" s="73">
        <f t="shared" si="1"/>
        <v>1726</v>
      </c>
      <c r="I24" s="74">
        <f>'Compilation Q3'!H29</f>
        <v>1726</v>
      </c>
      <c r="J24" s="87">
        <f t="shared" si="3"/>
        <v>1726</v>
      </c>
      <c r="K24" s="73" t="s">
        <v>203</v>
      </c>
      <c r="L24" s="76" t="s">
        <v>203</v>
      </c>
      <c r="M24" s="79" t="s">
        <v>203</v>
      </c>
      <c r="N24" s="94"/>
      <c r="O24" s="94"/>
    </row>
    <row r="25" spans="1:15" ht="51.75" customHeight="1" thickBot="1">
      <c r="A25" s="390"/>
      <c r="B25" s="392"/>
      <c r="C25" s="393"/>
      <c r="D25" s="110" t="s">
        <v>252</v>
      </c>
      <c r="E25" s="108" t="s">
        <v>203</v>
      </c>
      <c r="F25" s="74" t="str">
        <f>'Compilation Q3'!E30</f>
        <v>NA</v>
      </c>
      <c r="G25" s="87" t="str">
        <f t="shared" si="2"/>
        <v>NA</v>
      </c>
      <c r="H25" s="73">
        <f t="shared" si="1"/>
        <v>1576</v>
      </c>
      <c r="I25" s="74">
        <f>'Compilation Q3'!H30</f>
        <v>1576</v>
      </c>
      <c r="J25" s="87">
        <f t="shared" si="3"/>
        <v>1576</v>
      </c>
      <c r="K25" s="73" t="s">
        <v>203</v>
      </c>
      <c r="L25" s="76" t="s">
        <v>203</v>
      </c>
      <c r="M25" s="79" t="s">
        <v>203</v>
      </c>
      <c r="N25" s="94"/>
      <c r="O25" s="94"/>
    </row>
    <row r="26" spans="1:15" ht="51.75" customHeight="1" thickBot="1">
      <c r="A26" s="390"/>
      <c r="B26" s="392"/>
      <c r="C26" s="393"/>
      <c r="D26" s="110" t="s">
        <v>198</v>
      </c>
      <c r="E26" s="202" t="s">
        <v>203</v>
      </c>
      <c r="F26" s="74" t="str">
        <f>'Compilation Q3'!E31</f>
        <v>NA</v>
      </c>
      <c r="G26" s="87" t="str">
        <f t="shared" si="2"/>
        <v>NA</v>
      </c>
      <c r="H26" s="73">
        <f t="shared" si="1"/>
        <v>3302</v>
      </c>
      <c r="I26" s="74">
        <f>'Compilation Q3'!H31</f>
        <v>3302</v>
      </c>
      <c r="J26" s="87">
        <f t="shared" si="3"/>
        <v>3302</v>
      </c>
      <c r="K26" s="73" t="s">
        <v>203</v>
      </c>
      <c r="L26" s="76" t="s">
        <v>203</v>
      </c>
      <c r="M26" s="79" t="s">
        <v>203</v>
      </c>
      <c r="N26" s="94"/>
      <c r="O26" s="94"/>
    </row>
    <row r="27" spans="1:15" ht="74.25" customHeight="1" thickBot="1" thickTop="1">
      <c r="A27" s="390"/>
      <c r="B27" s="394" t="s">
        <v>299</v>
      </c>
      <c r="C27" s="395"/>
      <c r="D27" s="396"/>
      <c r="E27" s="203"/>
      <c r="F27" s="201"/>
      <c r="G27" s="87"/>
      <c r="H27" s="73"/>
      <c r="I27" s="74">
        <f>+'Compilation Q3'!H32</f>
        <v>72</v>
      </c>
      <c r="J27" s="87"/>
      <c r="K27" s="73"/>
      <c r="L27" s="76"/>
      <c r="M27" s="200"/>
      <c r="N27" s="193" t="s">
        <v>332</v>
      </c>
      <c r="O27" s="94"/>
    </row>
    <row r="28" spans="1:15" ht="117.75" customHeight="1" thickBot="1" thickTop="1">
      <c r="A28" s="390"/>
      <c r="B28" s="385" t="s">
        <v>300</v>
      </c>
      <c r="C28" s="386"/>
      <c r="D28" s="386"/>
      <c r="E28" s="204">
        <v>95</v>
      </c>
      <c r="F28" s="205">
        <v>95</v>
      </c>
      <c r="G28" s="206">
        <f>F28</f>
        <v>95</v>
      </c>
      <c r="H28" s="207">
        <v>21</v>
      </c>
      <c r="I28" s="205">
        <f>+'Compilation Q3'!H33</f>
        <v>14</v>
      </c>
      <c r="J28" s="206">
        <f>I28</f>
        <v>14</v>
      </c>
      <c r="K28" s="208">
        <f>H28/E28</f>
        <v>0.22105263157894736</v>
      </c>
      <c r="L28" s="208">
        <f>+I28/F28</f>
        <v>0.14736842105263157</v>
      </c>
      <c r="M28" s="78">
        <f>J28/G28</f>
        <v>0.14736842105263157</v>
      </c>
      <c r="N28" s="250" t="s">
        <v>431</v>
      </c>
      <c r="O28" s="251" t="s">
        <v>333</v>
      </c>
    </row>
    <row r="29" spans="1:15" s="213" customFormat="1" ht="102" customHeight="1" thickBot="1" thickTop="1">
      <c r="A29" s="214"/>
      <c r="B29" s="402" t="s">
        <v>305</v>
      </c>
      <c r="C29" s="402"/>
      <c r="D29" s="402"/>
      <c r="E29" s="209">
        <v>20437</v>
      </c>
      <c r="F29" s="210">
        <v>11482</v>
      </c>
      <c r="G29" s="211">
        <f>+F29+E29</f>
        <v>31919</v>
      </c>
      <c r="H29" s="212">
        <v>11246</v>
      </c>
      <c r="I29" s="210">
        <f>+'Compilation Q3'!H34</f>
        <v>10824</v>
      </c>
      <c r="J29" s="211">
        <f>+H29+I29</f>
        <v>22070</v>
      </c>
      <c r="K29" s="208">
        <f>H29/E29</f>
        <v>0.5502764593629202</v>
      </c>
      <c r="L29" s="208">
        <f>+I29/F29</f>
        <v>0.9426929106427452</v>
      </c>
      <c r="M29" s="78">
        <f>J29/G29</f>
        <v>0.6914377016823835</v>
      </c>
      <c r="N29" s="249" t="s">
        <v>432</v>
      </c>
      <c r="O29" s="249" t="s">
        <v>433</v>
      </c>
    </row>
    <row r="30" spans="1:15" ht="99" customHeight="1" thickBot="1" thickTop="1">
      <c r="A30" s="389" t="s">
        <v>255</v>
      </c>
      <c r="B30" s="387" t="s">
        <v>306</v>
      </c>
      <c r="C30" s="387"/>
      <c r="D30" s="387"/>
      <c r="E30" s="109">
        <v>4400</v>
      </c>
      <c r="F30" s="74">
        <v>2500</v>
      </c>
      <c r="G30" s="87">
        <f>F30+E30</f>
        <v>6900</v>
      </c>
      <c r="H30" s="73">
        <f>1007+1033</f>
        <v>2040</v>
      </c>
      <c r="I30" s="74">
        <f>'Compilation Q3'!H35</f>
        <v>756</v>
      </c>
      <c r="J30" s="87">
        <f>I30+H30</f>
        <v>2796</v>
      </c>
      <c r="K30" s="76">
        <f>H30/E30</f>
        <v>0.4636363636363636</v>
      </c>
      <c r="L30" s="76">
        <f>+I30/F30</f>
        <v>0.3024</v>
      </c>
      <c r="M30" s="77">
        <f>J30/G30</f>
        <v>0.4052173913043478</v>
      </c>
      <c r="N30" s="193" t="s">
        <v>435</v>
      </c>
      <c r="O30" s="193" t="s">
        <v>334</v>
      </c>
    </row>
    <row r="31" spans="1:15" ht="66" customHeight="1" thickBot="1" thickTop="1">
      <c r="A31" s="384"/>
      <c r="B31" s="387" t="s">
        <v>307</v>
      </c>
      <c r="C31" s="387"/>
      <c r="D31" s="387"/>
      <c r="E31" s="109"/>
      <c r="F31" s="74"/>
      <c r="G31" s="87">
        <f>F31+E31</f>
        <v>0</v>
      </c>
      <c r="H31" s="73"/>
      <c r="I31" s="74"/>
      <c r="J31" s="87"/>
      <c r="K31" s="76"/>
      <c r="L31" s="76"/>
      <c r="M31" s="77"/>
      <c r="N31" s="193" t="s">
        <v>335</v>
      </c>
      <c r="O31" s="94"/>
    </row>
    <row r="32" spans="1:15" ht="95.25" customHeight="1" thickBot="1" thickTop="1">
      <c r="A32" s="384"/>
      <c r="B32" s="387" t="s">
        <v>308</v>
      </c>
      <c r="C32" s="387"/>
      <c r="D32" s="387"/>
      <c r="E32" s="109">
        <v>415</v>
      </c>
      <c r="F32" s="74"/>
      <c r="G32" s="87">
        <f>+F32+E32</f>
        <v>415</v>
      </c>
      <c r="H32" s="73"/>
      <c r="I32" s="74">
        <f>+'Compilation Q3'!H37</f>
        <v>99</v>
      </c>
      <c r="J32" s="87">
        <f>I32+H32</f>
        <v>99</v>
      </c>
      <c r="K32" s="76">
        <f>H32/E32</f>
        <v>0</v>
      </c>
      <c r="L32" s="76" t="e">
        <f>+I32/F32</f>
        <v>#DIV/0!</v>
      </c>
      <c r="M32" s="77">
        <f>J32/G32</f>
        <v>0.2385542168674699</v>
      </c>
      <c r="N32" s="193" t="s">
        <v>335</v>
      </c>
      <c r="O32" s="94"/>
    </row>
    <row r="33" spans="1:15" ht="48" customHeight="1" thickBot="1" thickTop="1">
      <c r="A33" s="384" t="s">
        <v>260</v>
      </c>
      <c r="B33" s="387" t="s">
        <v>301</v>
      </c>
      <c r="C33" s="387"/>
      <c r="D33" s="387"/>
      <c r="E33" s="109">
        <v>95</v>
      </c>
      <c r="F33" s="74">
        <v>95</v>
      </c>
      <c r="G33" s="87">
        <f>F33</f>
        <v>95</v>
      </c>
      <c r="H33" s="73">
        <v>95</v>
      </c>
      <c r="I33" s="74">
        <v>95</v>
      </c>
      <c r="J33" s="87">
        <v>95</v>
      </c>
      <c r="K33" s="76">
        <f>H33/E33</f>
        <v>1</v>
      </c>
      <c r="L33" s="76">
        <f>+I33/F33</f>
        <v>1</v>
      </c>
      <c r="M33" s="77">
        <f>J33/G33</f>
        <v>1</v>
      </c>
      <c r="N33" s="250" t="s">
        <v>436</v>
      </c>
      <c r="O33" s="94"/>
    </row>
    <row r="34" spans="1:15" ht="48" customHeight="1" thickBot="1" thickTop="1">
      <c r="A34" s="384"/>
      <c r="B34" s="400" t="s">
        <v>302</v>
      </c>
      <c r="C34" s="401"/>
      <c r="D34" s="391"/>
      <c r="E34" s="109">
        <v>817</v>
      </c>
      <c r="F34" s="74">
        <v>817</v>
      </c>
      <c r="G34" s="87">
        <v>817</v>
      </c>
      <c r="H34" s="73">
        <v>774</v>
      </c>
      <c r="I34" s="74">
        <f>+'Compilation Q3'!H39</f>
        <v>780</v>
      </c>
      <c r="J34" s="87">
        <f>+I34</f>
        <v>780</v>
      </c>
      <c r="K34" s="76">
        <f>H34/E34</f>
        <v>0.9473684210526315</v>
      </c>
      <c r="L34" s="76">
        <f>+I34/F34</f>
        <v>0.9547123623011016</v>
      </c>
      <c r="M34" s="77">
        <f>J34/G34</f>
        <v>0.9547123623011016</v>
      </c>
      <c r="N34" s="250" t="s">
        <v>447</v>
      </c>
      <c r="O34" s="94"/>
    </row>
    <row r="35" spans="1:15" ht="75" customHeight="1" thickBot="1" thickTop="1">
      <c r="A35" s="384"/>
      <c r="B35" s="387" t="s">
        <v>303</v>
      </c>
      <c r="C35" s="387"/>
      <c r="D35" s="387"/>
      <c r="E35" s="109">
        <f>95*3</f>
        <v>285</v>
      </c>
      <c r="F35" s="74">
        <v>285</v>
      </c>
      <c r="G35" s="87">
        <v>285</v>
      </c>
      <c r="H35" s="73">
        <v>285</v>
      </c>
      <c r="I35" s="74">
        <f>+'Compilation Q3'!H40</f>
        <v>261</v>
      </c>
      <c r="J35" s="87"/>
      <c r="K35" s="76"/>
      <c r="L35" s="76">
        <f>+I35/F35</f>
        <v>0.9157894736842105</v>
      </c>
      <c r="M35" s="77"/>
      <c r="N35" s="250" t="s">
        <v>448</v>
      </c>
      <c r="O35" s="94"/>
    </row>
    <row r="36" spans="1:15" ht="73.5" customHeight="1" thickBot="1" thickTop="1">
      <c r="A36" s="384"/>
      <c r="B36" s="387" t="s">
        <v>304</v>
      </c>
      <c r="C36" s="387"/>
      <c r="D36" s="387"/>
      <c r="E36" s="109"/>
      <c r="F36" s="74"/>
      <c r="G36" s="87"/>
      <c r="H36" s="73">
        <v>744</v>
      </c>
      <c r="I36" s="74">
        <f>+'Compilation Q3'!H41</f>
        <v>2225</v>
      </c>
      <c r="J36" s="87"/>
      <c r="K36" s="76"/>
      <c r="L36" s="76"/>
      <c r="M36" s="77"/>
      <c r="N36" s="347" t="s">
        <v>449</v>
      </c>
      <c r="O36" s="94"/>
    </row>
    <row r="37" spans="1:15" ht="84" customHeight="1" thickBot="1" thickTop="1">
      <c r="A37" s="111" t="s">
        <v>266</v>
      </c>
      <c r="B37" s="387" t="s">
        <v>267</v>
      </c>
      <c r="C37" s="387"/>
      <c r="D37" s="387"/>
      <c r="E37" s="109"/>
      <c r="F37" s="74">
        <v>219045</v>
      </c>
      <c r="G37" s="87"/>
      <c r="H37" s="73">
        <v>32448</v>
      </c>
      <c r="I37" s="74">
        <f>+'Compilation Q3'!H42</f>
        <v>33353</v>
      </c>
      <c r="J37" s="87"/>
      <c r="K37" s="76"/>
      <c r="L37" s="76"/>
      <c r="M37" s="77"/>
      <c r="N37" s="250" t="s">
        <v>450</v>
      </c>
      <c r="O37" s="94"/>
    </row>
    <row r="38" spans="1:15" ht="15.75">
      <c r="A38" s="53"/>
      <c r="B38" s="53"/>
      <c r="C38" s="53"/>
      <c r="D38" s="53"/>
      <c r="E38" s="53"/>
      <c r="F38" s="53"/>
      <c r="G38" s="53"/>
      <c r="H38" s="53"/>
      <c r="I38" s="53"/>
      <c r="J38" s="53"/>
      <c r="K38" s="53"/>
      <c r="L38" s="53"/>
      <c r="M38" s="53"/>
      <c r="N38" s="53"/>
      <c r="O38" s="52"/>
    </row>
    <row r="39" spans="1:15" ht="15.75">
      <c r="A39" s="53"/>
      <c r="B39" s="53"/>
      <c r="C39" s="53"/>
      <c r="D39" s="53"/>
      <c r="E39" s="53"/>
      <c r="F39" s="53"/>
      <c r="G39" s="53"/>
      <c r="H39" s="53"/>
      <c r="I39" s="53"/>
      <c r="J39" s="53"/>
      <c r="K39" s="53"/>
      <c r="L39" s="53"/>
      <c r="M39" s="53"/>
      <c r="N39" s="53"/>
      <c r="O39" s="52"/>
    </row>
    <row r="40" spans="1:15" ht="15.75">
      <c r="A40" s="53"/>
      <c r="B40" s="53"/>
      <c r="C40" s="53"/>
      <c r="D40" s="53"/>
      <c r="E40" s="53"/>
      <c r="F40" s="53"/>
      <c r="G40" s="53"/>
      <c r="H40" s="53"/>
      <c r="I40" s="53"/>
      <c r="J40" s="53"/>
      <c r="K40" s="53"/>
      <c r="L40" s="53"/>
      <c r="M40" s="53"/>
      <c r="N40" s="51"/>
      <c r="O40" s="52"/>
    </row>
    <row r="41" spans="1:15" ht="15.75">
      <c r="A41" s="53"/>
      <c r="B41" s="53"/>
      <c r="C41" s="53"/>
      <c r="D41" s="53"/>
      <c r="E41" s="53"/>
      <c r="F41" s="53"/>
      <c r="G41" s="53"/>
      <c r="H41" s="53"/>
      <c r="I41" s="53"/>
      <c r="J41" s="53"/>
      <c r="K41" s="53"/>
      <c r="L41" s="53"/>
      <c r="M41" s="53"/>
      <c r="N41" s="51"/>
      <c r="O41" s="52"/>
    </row>
    <row r="42" spans="1:15" ht="15.75">
      <c r="A42" s="53"/>
      <c r="B42" s="53"/>
      <c r="C42" s="53"/>
      <c r="D42" s="53"/>
      <c r="E42" s="53"/>
      <c r="F42" s="53"/>
      <c r="G42" s="53"/>
      <c r="H42" s="53"/>
      <c r="I42" s="53"/>
      <c r="J42" s="53"/>
      <c r="K42" s="53"/>
      <c r="L42" s="53"/>
      <c r="M42" s="53"/>
      <c r="N42" s="51"/>
      <c r="O42" s="52"/>
    </row>
    <row r="43" spans="1:15" ht="15.75">
      <c r="A43" s="53"/>
      <c r="B43" s="53"/>
      <c r="C43" s="53"/>
      <c r="D43" s="53"/>
      <c r="E43" s="53"/>
      <c r="F43" s="53"/>
      <c r="G43" s="53"/>
      <c r="H43" s="53"/>
      <c r="I43" s="53"/>
      <c r="J43" s="53"/>
      <c r="K43" s="53"/>
      <c r="L43" s="53"/>
      <c r="M43" s="53"/>
      <c r="N43" s="51"/>
      <c r="O43" s="52"/>
    </row>
    <row r="44" spans="1:15" ht="15.75">
      <c r="A44" s="53"/>
      <c r="B44" s="53"/>
      <c r="C44" s="53"/>
      <c r="D44" s="53"/>
      <c r="E44" s="53"/>
      <c r="F44" s="53"/>
      <c r="G44" s="53"/>
      <c r="H44" s="53"/>
      <c r="I44" s="53"/>
      <c r="J44" s="53"/>
      <c r="K44" s="53"/>
      <c r="L44" s="53"/>
      <c r="M44" s="53"/>
      <c r="N44" s="51"/>
      <c r="O44" s="52"/>
    </row>
    <row r="45" spans="1:15" ht="15.75">
      <c r="A45" s="51"/>
      <c r="B45" s="51"/>
      <c r="C45" s="51"/>
      <c r="D45" s="51"/>
      <c r="E45" s="51"/>
      <c r="F45" s="51"/>
      <c r="G45" s="51"/>
      <c r="H45" s="51"/>
      <c r="I45" s="51"/>
      <c r="J45" s="51"/>
      <c r="K45" s="51"/>
      <c r="L45" s="51"/>
      <c r="M45" s="51"/>
      <c r="N45" s="51"/>
      <c r="O45" s="51"/>
    </row>
    <row r="46" spans="1:15" ht="15.75" customHeight="1">
      <c r="A46" s="51"/>
      <c r="B46" s="51"/>
      <c r="C46" s="51"/>
      <c r="D46" s="72" t="s">
        <v>213</v>
      </c>
      <c r="E46" s="411"/>
      <c r="F46" s="411"/>
      <c r="G46" s="411"/>
      <c r="H46" s="411"/>
      <c r="I46" s="411"/>
      <c r="J46" s="411"/>
      <c r="K46" s="411"/>
      <c r="L46" s="411"/>
      <c r="M46" s="51"/>
      <c r="N46" s="51"/>
      <c r="O46" s="51"/>
    </row>
    <row r="47" spans="1:15" ht="15.75">
      <c r="A47" s="51"/>
      <c r="B47" s="51"/>
      <c r="C47" s="51"/>
      <c r="D47" s="72" t="s">
        <v>214</v>
      </c>
      <c r="E47" s="411" t="s">
        <v>215</v>
      </c>
      <c r="F47" s="411"/>
      <c r="G47" s="411"/>
      <c r="H47" s="411"/>
      <c r="I47" s="411"/>
      <c r="J47" s="411"/>
      <c r="K47" s="411"/>
      <c r="L47" s="411"/>
      <c r="M47" s="51"/>
      <c r="N47" s="51"/>
      <c r="O47" s="51"/>
    </row>
    <row r="48" spans="1:15" ht="15.75">
      <c r="A48" s="51"/>
      <c r="B48" s="51"/>
      <c r="C48" s="51"/>
      <c r="D48" s="72" t="s">
        <v>216</v>
      </c>
      <c r="E48" s="411" t="s">
        <v>217</v>
      </c>
      <c r="F48" s="411"/>
      <c r="G48" s="411"/>
      <c r="H48" s="411"/>
      <c r="I48" s="411"/>
      <c r="J48" s="411"/>
      <c r="K48" s="411"/>
      <c r="L48" s="411"/>
      <c r="M48" s="51"/>
      <c r="N48" s="51"/>
      <c r="O48" s="51"/>
    </row>
    <row r="49" spans="1:15" ht="15.75" customHeight="1">
      <c r="A49" s="51"/>
      <c r="B49" s="51"/>
      <c r="C49" s="51"/>
      <c r="D49" s="72" t="s">
        <v>218</v>
      </c>
      <c r="E49" s="403">
        <v>43402</v>
      </c>
      <c r="F49" s="403"/>
      <c r="G49" s="403"/>
      <c r="H49" s="403"/>
      <c r="I49" s="403"/>
      <c r="J49" s="403"/>
      <c r="K49" s="403"/>
      <c r="L49" s="403"/>
      <c r="M49" s="51"/>
      <c r="N49" s="51"/>
      <c r="O49" s="51"/>
    </row>
    <row r="50" spans="1:15" ht="15.75" customHeight="1">
      <c r="A50" s="51"/>
      <c r="B50" s="51"/>
      <c r="C50" s="51"/>
      <c r="D50" s="51"/>
      <c r="E50" s="51"/>
      <c r="F50" s="51"/>
      <c r="G50" s="51"/>
      <c r="H50" s="51"/>
      <c r="I50" s="51"/>
      <c r="J50" s="51"/>
      <c r="K50" s="51"/>
      <c r="L50" s="51"/>
      <c r="M50" s="51"/>
      <c r="N50" s="51"/>
      <c r="O50" s="51"/>
    </row>
    <row r="51" spans="1:15" ht="15.75" customHeight="1">
      <c r="A51" s="51"/>
      <c r="B51" s="51"/>
      <c r="C51" s="51"/>
      <c r="D51" s="51"/>
      <c r="E51" s="51"/>
      <c r="F51" s="51"/>
      <c r="G51" s="51"/>
      <c r="H51" s="51"/>
      <c r="I51" s="51"/>
      <c r="J51" s="51"/>
      <c r="K51" s="51"/>
      <c r="L51" s="51"/>
      <c r="M51" s="51"/>
      <c r="N51" s="51"/>
      <c r="O51" s="51"/>
    </row>
    <row r="52" spans="1:15" ht="15.75" customHeight="1">
      <c r="A52" s="51"/>
      <c r="B52" s="51"/>
      <c r="C52" s="51"/>
      <c r="D52" s="51"/>
      <c r="E52" s="51"/>
      <c r="F52" s="51"/>
      <c r="G52" s="51"/>
      <c r="H52" s="51"/>
      <c r="I52" s="51"/>
      <c r="J52" s="51"/>
      <c r="K52" s="51"/>
      <c r="L52" s="51"/>
      <c r="M52" s="51"/>
      <c r="N52" s="51"/>
      <c r="O52" s="51"/>
    </row>
    <row r="53" spans="1:15" ht="15.75" customHeight="1">
      <c r="A53" s="51"/>
      <c r="B53" s="51"/>
      <c r="C53" s="51"/>
      <c r="D53" s="51"/>
      <c r="E53" s="51"/>
      <c r="F53" s="51"/>
      <c r="G53" s="51"/>
      <c r="H53" s="51"/>
      <c r="I53" s="51"/>
      <c r="J53" s="51"/>
      <c r="K53" s="51"/>
      <c r="L53" s="51"/>
      <c r="M53" s="51"/>
      <c r="N53" s="51"/>
      <c r="O53" s="51"/>
    </row>
    <row r="54" spans="1:15" ht="15.75" customHeight="1">
      <c r="A54" s="51"/>
      <c r="B54" s="51"/>
      <c r="C54" s="51"/>
      <c r="D54" s="51"/>
      <c r="E54" s="51"/>
      <c r="F54" s="51"/>
      <c r="G54" s="51"/>
      <c r="H54" s="51"/>
      <c r="I54" s="51"/>
      <c r="J54" s="51"/>
      <c r="K54" s="51"/>
      <c r="L54" s="51"/>
      <c r="M54" s="51"/>
      <c r="N54" s="51"/>
      <c r="O54" s="51"/>
    </row>
    <row r="55" spans="1:15" ht="15.75" customHeight="1">
      <c r="A55" s="51"/>
      <c r="B55" s="51"/>
      <c r="C55" s="51"/>
      <c r="D55" s="51"/>
      <c r="E55" s="51"/>
      <c r="F55" s="51"/>
      <c r="G55" s="51"/>
      <c r="H55" s="51"/>
      <c r="I55" s="51"/>
      <c r="J55" s="51"/>
      <c r="K55" s="51"/>
      <c r="L55" s="51"/>
      <c r="M55" s="51"/>
      <c r="N55" s="51"/>
      <c r="O55" s="51"/>
    </row>
    <row r="56" spans="1:15" ht="15.75" customHeight="1">
      <c r="A56" s="51"/>
      <c r="B56" s="51"/>
      <c r="C56" s="51"/>
      <c r="D56" s="51"/>
      <c r="E56" s="51"/>
      <c r="F56" s="51"/>
      <c r="G56" s="51"/>
      <c r="H56" s="51"/>
      <c r="I56" s="51"/>
      <c r="J56" s="51"/>
      <c r="K56" s="51"/>
      <c r="L56" s="51"/>
      <c r="M56" s="51"/>
      <c r="N56" s="51"/>
      <c r="O56" s="51"/>
    </row>
    <row r="57" spans="1:15" ht="15.75" customHeight="1">
      <c r="A57" s="51"/>
      <c r="B57" s="51"/>
      <c r="C57" s="51"/>
      <c r="D57" s="51"/>
      <c r="E57" s="51"/>
      <c r="F57" s="51"/>
      <c r="G57" s="51"/>
      <c r="H57" s="51"/>
      <c r="I57" s="51"/>
      <c r="J57" s="51"/>
      <c r="K57" s="51"/>
      <c r="L57" s="51"/>
      <c r="M57" s="51"/>
      <c r="N57" s="51"/>
      <c r="O57" s="51"/>
    </row>
    <row r="58" spans="1:15" ht="110.25" customHeight="1">
      <c r="A58" s="51"/>
      <c r="B58" s="51"/>
      <c r="C58" s="51"/>
      <c r="D58" s="51"/>
      <c r="E58" s="51"/>
      <c r="F58" s="51"/>
      <c r="G58" s="51"/>
      <c r="H58" s="51"/>
      <c r="I58" s="51"/>
      <c r="J58" s="51"/>
      <c r="K58" s="51"/>
      <c r="L58" s="51"/>
      <c r="M58" s="51"/>
      <c r="N58" s="51"/>
      <c r="O58" s="51"/>
    </row>
    <row r="59" spans="1:15" ht="47.25" customHeight="1">
      <c r="A59" s="51"/>
      <c r="B59" s="51"/>
      <c r="C59" s="51"/>
      <c r="D59" s="51"/>
      <c r="E59" s="51"/>
      <c r="F59" s="51"/>
      <c r="G59" s="51"/>
      <c r="H59" s="51"/>
      <c r="I59" s="51"/>
      <c r="J59" s="51"/>
      <c r="K59" s="51"/>
      <c r="L59" s="51"/>
      <c r="M59" s="51"/>
      <c r="N59" s="51"/>
      <c r="O59" s="51"/>
    </row>
    <row r="60" spans="1:15" ht="15.75">
      <c r="A60" s="51"/>
      <c r="B60" s="51"/>
      <c r="C60" s="51"/>
      <c r="D60" s="51"/>
      <c r="E60" s="51"/>
      <c r="F60" s="51"/>
      <c r="G60" s="51"/>
      <c r="H60" s="51"/>
      <c r="I60" s="51"/>
      <c r="J60" s="51"/>
      <c r="K60" s="51"/>
      <c r="L60" s="51"/>
      <c r="M60" s="51"/>
      <c r="N60" s="51"/>
      <c r="O60" s="51"/>
    </row>
    <row r="61" spans="1:15" ht="15.75">
      <c r="A61" s="51"/>
      <c r="B61" s="51"/>
      <c r="C61" s="51"/>
      <c r="D61" s="51"/>
      <c r="E61" s="51"/>
      <c r="F61" s="51"/>
      <c r="G61" s="51"/>
      <c r="H61" s="51"/>
      <c r="I61" s="51"/>
      <c r="J61" s="51"/>
      <c r="K61" s="51"/>
      <c r="L61" s="51"/>
      <c r="M61" s="51"/>
      <c r="N61" s="51"/>
      <c r="O61" s="51"/>
    </row>
  </sheetData>
  <sheetProtection/>
  <mergeCells count="46">
    <mergeCell ref="A1:O2"/>
    <mergeCell ref="A4:E4"/>
    <mergeCell ref="A5:E5"/>
    <mergeCell ref="A6:E6"/>
    <mergeCell ref="A7:E7"/>
    <mergeCell ref="A10:A11"/>
    <mergeCell ref="E10:G10"/>
    <mergeCell ref="H10:J10"/>
    <mergeCell ref="K10:M10"/>
    <mergeCell ref="E49:L49"/>
    <mergeCell ref="A8:E8"/>
    <mergeCell ref="A9:E9"/>
    <mergeCell ref="O10:O11"/>
    <mergeCell ref="E46:L46"/>
    <mergeCell ref="E47:L47"/>
    <mergeCell ref="E48:L48"/>
    <mergeCell ref="N10:N11"/>
    <mergeCell ref="A12:A19"/>
    <mergeCell ref="B12:D12"/>
    <mergeCell ref="B13:B15"/>
    <mergeCell ref="C13:C15"/>
    <mergeCell ref="B16:D16"/>
    <mergeCell ref="B17:B18"/>
    <mergeCell ref="C17:C18"/>
    <mergeCell ref="B36:D36"/>
    <mergeCell ref="B34:D34"/>
    <mergeCell ref="B35:D35"/>
    <mergeCell ref="B29:D29"/>
    <mergeCell ref="B33:D33"/>
    <mergeCell ref="A20:A28"/>
    <mergeCell ref="B20:D20"/>
    <mergeCell ref="B21:B23"/>
    <mergeCell ref="C21:C23"/>
    <mergeCell ref="B24:B26"/>
    <mergeCell ref="C24:C26"/>
    <mergeCell ref="B27:D27"/>
    <mergeCell ref="A33:A36"/>
    <mergeCell ref="B28:D28"/>
    <mergeCell ref="B37:D37"/>
    <mergeCell ref="B10:B11"/>
    <mergeCell ref="C10:D11"/>
    <mergeCell ref="A30:A32"/>
    <mergeCell ref="B30:D30"/>
    <mergeCell ref="B31:D31"/>
    <mergeCell ref="B32:D32"/>
    <mergeCell ref="B19:D19"/>
  </mergeCells>
  <printOptions/>
  <pageMargins left="0.787401575" right="0.787401575" top="0.984251969" bottom="0.984251969"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Q287"/>
  <sheetViews>
    <sheetView zoomScale="70" zoomScaleNormal="70" zoomScalePageLayoutView="0" workbookViewId="0" topLeftCell="C15">
      <pane xSplit="2" topLeftCell="J1" activePane="topRight" state="frozen"/>
      <selection pane="topLeft" activeCell="C13" sqref="C13"/>
      <selection pane="topRight" activeCell="V22" sqref="V22"/>
    </sheetView>
  </sheetViews>
  <sheetFormatPr defaultColWidth="11.421875" defaultRowHeight="15"/>
  <cols>
    <col min="1" max="1" width="22.7109375" style="28" customWidth="1"/>
    <col min="2" max="2" width="38.00390625" style="28" customWidth="1"/>
    <col min="3" max="3" width="10.8515625" style="28" customWidth="1"/>
    <col min="4" max="4" width="24.7109375" style="28" customWidth="1"/>
    <col min="5" max="7" width="17.00390625" style="28" customWidth="1"/>
    <col min="8" max="10" width="17.421875" style="28" customWidth="1"/>
    <col min="11" max="11" width="19.00390625" style="28" customWidth="1"/>
    <col min="12" max="13" width="10.8515625" style="28" customWidth="1"/>
    <col min="14" max="14" width="13.28125" style="28" customWidth="1"/>
    <col min="15" max="17" width="10.8515625" style="28" customWidth="1"/>
    <col min="18" max="18" width="12.421875" style="28" customWidth="1"/>
    <col min="19" max="21" width="10.8515625" style="28" customWidth="1"/>
    <col min="22" max="22" width="81.421875" style="28" customWidth="1"/>
    <col min="23" max="16384" width="11.421875" style="28" customWidth="1"/>
  </cols>
  <sheetData>
    <row r="1" spans="2:23" ht="31.5">
      <c r="B1" s="215" t="s">
        <v>309</v>
      </c>
      <c r="C1" s="215"/>
      <c r="D1" s="215"/>
      <c r="E1" s="30"/>
      <c r="F1" s="30"/>
      <c r="G1" s="30"/>
      <c r="H1" s="30"/>
      <c r="I1" s="30"/>
      <c r="J1" s="30"/>
      <c r="K1" s="30" t="s">
        <v>1</v>
      </c>
      <c r="L1" s="30"/>
      <c r="M1" s="30"/>
      <c r="N1" s="30"/>
      <c r="O1" s="30"/>
      <c r="P1" s="30"/>
      <c r="Q1" s="30"/>
      <c r="R1" s="30"/>
      <c r="S1" s="30"/>
      <c r="T1" s="30"/>
      <c r="U1" s="30"/>
      <c r="V1" s="30"/>
      <c r="W1" s="30"/>
    </row>
    <row r="2" spans="2:23" ht="15.75">
      <c r="B2" s="30" t="s">
        <v>2</v>
      </c>
      <c r="C2" s="30"/>
      <c r="D2" s="30"/>
      <c r="E2" s="30"/>
      <c r="F2" s="30"/>
      <c r="G2" s="30"/>
      <c r="H2" s="30"/>
      <c r="I2" s="30"/>
      <c r="J2" s="30"/>
      <c r="K2" s="30" t="s">
        <v>3</v>
      </c>
      <c r="L2" s="30"/>
      <c r="M2" s="30"/>
      <c r="N2" s="30"/>
      <c r="O2" s="30"/>
      <c r="P2" s="30"/>
      <c r="Q2" s="30"/>
      <c r="R2" s="30"/>
      <c r="S2" s="30"/>
      <c r="T2" s="30"/>
      <c r="U2" s="30"/>
      <c r="V2" s="30"/>
      <c r="W2" s="30"/>
    </row>
    <row r="3" spans="2:23" ht="15.75">
      <c r="B3" s="30" t="s">
        <v>4</v>
      </c>
      <c r="C3" s="30"/>
      <c r="D3" s="30"/>
      <c r="E3" s="30"/>
      <c r="F3" s="30"/>
      <c r="G3" s="30"/>
      <c r="H3" s="30"/>
      <c r="I3" s="30"/>
      <c r="J3" s="30"/>
      <c r="K3" s="30" t="s">
        <v>5</v>
      </c>
      <c r="L3" s="30"/>
      <c r="M3" s="30"/>
      <c r="N3" s="30"/>
      <c r="O3" s="30"/>
      <c r="P3" s="30"/>
      <c r="Q3" s="30"/>
      <c r="R3" s="30"/>
      <c r="S3" s="30"/>
      <c r="T3" s="30"/>
      <c r="U3" s="30"/>
      <c r="V3" s="30"/>
      <c r="W3" s="30"/>
    </row>
    <row r="4" spans="2:23" ht="15.75">
      <c r="B4" s="30" t="s">
        <v>6</v>
      </c>
      <c r="C4" s="30"/>
      <c r="D4" s="30"/>
      <c r="E4" s="30"/>
      <c r="F4" s="30"/>
      <c r="G4" s="30"/>
      <c r="H4" s="30"/>
      <c r="I4" s="30"/>
      <c r="J4" s="30"/>
      <c r="K4" s="30"/>
      <c r="L4" s="30"/>
      <c r="M4" s="30"/>
      <c r="N4" s="30"/>
      <c r="O4" s="30"/>
      <c r="P4" s="30"/>
      <c r="Q4" s="30"/>
      <c r="R4" s="30"/>
      <c r="S4" s="30"/>
      <c r="T4" s="30"/>
      <c r="U4" s="30"/>
      <c r="V4" s="30"/>
      <c r="W4" s="30"/>
    </row>
    <row r="5" spans="2:23" ht="15.75">
      <c r="B5" s="31" t="s">
        <v>7</v>
      </c>
      <c r="C5" s="31"/>
      <c r="D5" s="31"/>
      <c r="E5" s="31"/>
      <c r="F5" s="31"/>
      <c r="G5" s="31"/>
      <c r="H5" s="31"/>
      <c r="I5" s="31"/>
      <c r="J5" s="31"/>
      <c r="K5" s="31"/>
      <c r="L5" s="31"/>
      <c r="M5" s="31"/>
      <c r="N5" s="31"/>
      <c r="O5" s="31"/>
      <c r="P5" s="31"/>
      <c r="Q5" s="31"/>
      <c r="R5" s="31"/>
      <c r="S5" s="31"/>
      <c r="T5" s="31"/>
      <c r="U5" s="31"/>
      <c r="V5" s="31"/>
      <c r="W5" s="31"/>
    </row>
    <row r="6" spans="2:23" ht="15.75">
      <c r="B6" s="31" t="s">
        <v>8</v>
      </c>
      <c r="C6" s="31"/>
      <c r="D6" s="31"/>
      <c r="E6" s="31"/>
      <c r="F6" s="31"/>
      <c r="G6" s="31"/>
      <c r="H6" s="31"/>
      <c r="I6" s="31"/>
      <c r="J6" s="31"/>
      <c r="K6" s="31"/>
      <c r="L6" s="31"/>
      <c r="M6" s="31"/>
      <c r="N6" s="31"/>
      <c r="O6" s="31"/>
      <c r="P6" s="31"/>
      <c r="Q6" s="31"/>
      <c r="R6" s="31"/>
      <c r="S6" s="31"/>
      <c r="T6" s="31"/>
      <c r="U6" s="31"/>
      <c r="V6" s="31" t="s">
        <v>219</v>
      </c>
      <c r="W6" s="31"/>
    </row>
    <row r="7" spans="2:23" ht="15.75">
      <c r="B7" s="32"/>
      <c r="C7" s="32"/>
      <c r="D7" s="32"/>
      <c r="E7" s="32"/>
      <c r="F7" s="32"/>
      <c r="G7" s="32"/>
      <c r="H7" s="32"/>
      <c r="I7" s="32"/>
      <c r="J7" s="32"/>
      <c r="K7" s="32"/>
      <c r="L7" s="32"/>
      <c r="M7" s="32"/>
      <c r="N7" s="32"/>
      <c r="O7" s="32"/>
      <c r="P7" s="32"/>
      <c r="Q7" s="32"/>
      <c r="R7" s="32"/>
      <c r="S7" s="32"/>
      <c r="T7" s="32"/>
      <c r="U7" s="32"/>
      <c r="V7" s="32"/>
      <c r="W7" s="32"/>
    </row>
    <row r="8" spans="2:23" ht="15.75">
      <c r="B8" s="32"/>
      <c r="C8" s="32"/>
      <c r="D8" s="32"/>
      <c r="E8" s="32"/>
      <c r="F8" s="32"/>
      <c r="G8" s="32"/>
      <c r="H8" s="32"/>
      <c r="I8" s="32"/>
      <c r="J8" s="32"/>
      <c r="K8" s="32"/>
      <c r="L8" s="32"/>
      <c r="M8" s="32"/>
      <c r="N8" s="32"/>
      <c r="O8" s="32"/>
      <c r="P8" s="32"/>
      <c r="Q8" s="32"/>
      <c r="R8" s="32"/>
      <c r="S8" s="32"/>
      <c r="T8" s="32"/>
      <c r="U8" s="32"/>
      <c r="V8" s="32"/>
      <c r="W8" s="32"/>
    </row>
    <row r="9" spans="2:23" ht="15.75">
      <c r="B9" s="32"/>
      <c r="C9" s="32"/>
      <c r="D9" s="32"/>
      <c r="E9" s="32"/>
      <c r="F9" s="32"/>
      <c r="G9" s="32"/>
      <c r="H9" s="32"/>
      <c r="I9" s="32"/>
      <c r="J9" s="32"/>
      <c r="K9" s="32"/>
      <c r="L9" s="32"/>
      <c r="M9" s="32"/>
      <c r="N9" s="32"/>
      <c r="O9" s="32"/>
      <c r="P9" s="32"/>
      <c r="Q9" s="32"/>
      <c r="R9" s="32"/>
      <c r="S9" s="32"/>
      <c r="T9" s="32"/>
      <c r="U9" s="32"/>
      <c r="V9" s="32"/>
      <c r="W9" s="32"/>
    </row>
    <row r="10" spans="2:23" ht="15.75">
      <c r="B10" s="32"/>
      <c r="C10" s="32"/>
      <c r="D10" s="32"/>
      <c r="E10" s="32"/>
      <c r="F10" s="32"/>
      <c r="G10" s="32"/>
      <c r="H10" s="32"/>
      <c r="I10" s="32"/>
      <c r="J10" s="32"/>
      <c r="K10" s="32"/>
      <c r="L10" s="32"/>
      <c r="M10" s="32"/>
      <c r="N10" s="32"/>
      <c r="O10" s="32"/>
      <c r="P10" s="32"/>
      <c r="Q10" s="32"/>
      <c r="R10" s="32"/>
      <c r="S10" s="32"/>
      <c r="T10" s="32"/>
      <c r="U10" s="32"/>
      <c r="V10" s="32"/>
      <c r="W10" s="32"/>
    </row>
    <row r="11" spans="2:23" ht="15.75">
      <c r="B11" s="32"/>
      <c r="C11" s="32"/>
      <c r="D11" s="32"/>
      <c r="E11" s="32"/>
      <c r="F11" s="32"/>
      <c r="G11" s="32"/>
      <c r="H11" s="32"/>
      <c r="I11" s="32"/>
      <c r="J11" s="32"/>
      <c r="K11" s="32"/>
      <c r="L11" s="32"/>
      <c r="M11" s="32"/>
      <c r="N11" s="32"/>
      <c r="O11" s="32"/>
      <c r="P11" s="32"/>
      <c r="Q11" s="32"/>
      <c r="R11" s="32"/>
      <c r="S11" s="32"/>
      <c r="T11" s="32"/>
      <c r="U11" s="32"/>
      <c r="V11" s="32"/>
      <c r="W11" s="32"/>
    </row>
    <row r="12" spans="2:23" ht="15.75">
      <c r="B12" s="451" t="s">
        <v>311</v>
      </c>
      <c r="C12" s="452"/>
      <c r="D12" s="452"/>
      <c r="E12" s="452"/>
      <c r="F12" s="452"/>
      <c r="G12" s="452"/>
      <c r="H12" s="452"/>
      <c r="I12" s="452"/>
      <c r="J12" s="452"/>
      <c r="K12" s="452"/>
      <c r="L12" s="452"/>
      <c r="M12" s="452"/>
      <c r="N12" s="452"/>
      <c r="O12" s="452"/>
      <c r="P12" s="452"/>
      <c r="Q12" s="452"/>
      <c r="R12" s="452"/>
      <c r="S12" s="452"/>
      <c r="T12" s="452"/>
      <c r="U12" s="452"/>
      <c r="V12" s="452"/>
      <c r="W12" s="27"/>
    </row>
    <row r="13" spans="2:23" ht="15.75">
      <c r="B13" s="26" t="s">
        <v>338</v>
      </c>
      <c r="C13" s="27"/>
      <c r="D13" s="27"/>
      <c r="E13" s="98"/>
      <c r="F13" s="98"/>
      <c r="G13" s="98"/>
      <c r="H13" s="27"/>
      <c r="I13" s="98"/>
      <c r="J13" s="98"/>
      <c r="K13" s="27"/>
      <c r="L13" s="42"/>
      <c r="M13" s="42"/>
      <c r="N13" s="42"/>
      <c r="O13" s="42"/>
      <c r="P13" s="42"/>
      <c r="Q13" s="42"/>
      <c r="R13" s="42"/>
      <c r="S13" s="42"/>
      <c r="T13" s="232"/>
      <c r="U13" s="42"/>
      <c r="V13" s="27"/>
      <c r="W13" s="27"/>
    </row>
    <row r="14" spans="2:23" ht="16.5" thickBot="1">
      <c r="B14" s="27"/>
      <c r="C14" s="27"/>
      <c r="D14" s="27"/>
      <c r="E14" s="98"/>
      <c r="F14" s="98"/>
      <c r="G14" s="98"/>
      <c r="H14" s="27"/>
      <c r="I14" s="98"/>
      <c r="J14" s="98"/>
      <c r="K14" s="27"/>
      <c r="L14" s="42"/>
      <c r="M14" s="42"/>
      <c r="N14" s="42"/>
      <c r="O14" s="42"/>
      <c r="P14" s="42"/>
      <c r="Q14" s="42"/>
      <c r="R14" s="42"/>
      <c r="S14" s="42"/>
      <c r="T14" s="232"/>
      <c r="U14" s="42"/>
      <c r="V14" s="27"/>
      <c r="W14" s="27"/>
    </row>
    <row r="15" spans="1:23" s="47" customFormat="1" ht="48.75" customHeight="1" thickBot="1" thickTop="1">
      <c r="A15" s="425" t="s">
        <v>272</v>
      </c>
      <c r="B15" s="425" t="s">
        <v>9</v>
      </c>
      <c r="C15" s="432" t="s">
        <v>235</v>
      </c>
      <c r="D15" s="433"/>
      <c r="E15" s="431" t="s">
        <v>268</v>
      </c>
      <c r="F15" s="431"/>
      <c r="G15" s="431"/>
      <c r="H15" s="431" t="s">
        <v>137</v>
      </c>
      <c r="I15" s="431"/>
      <c r="J15" s="431"/>
      <c r="K15" s="102" t="s">
        <v>271</v>
      </c>
      <c r="L15" s="423" t="s">
        <v>18</v>
      </c>
      <c r="M15" s="423" t="s">
        <v>13</v>
      </c>
      <c r="N15" s="423" t="s">
        <v>14</v>
      </c>
      <c r="O15" s="423" t="s">
        <v>15</v>
      </c>
      <c r="P15" s="423" t="s">
        <v>16</v>
      </c>
      <c r="Q15" s="423" t="s">
        <v>17</v>
      </c>
      <c r="R15" s="423" t="s">
        <v>140</v>
      </c>
      <c r="S15" s="423" t="s">
        <v>141</v>
      </c>
      <c r="T15" s="427" t="s">
        <v>322</v>
      </c>
      <c r="U15" s="423" t="s">
        <v>142</v>
      </c>
      <c r="V15" s="423" t="s">
        <v>11</v>
      </c>
      <c r="W15" s="46"/>
    </row>
    <row r="16" spans="1:23" s="47" customFormat="1" ht="16.5" thickBot="1">
      <c r="A16" s="426"/>
      <c r="B16" s="426"/>
      <c r="C16" s="434"/>
      <c r="D16" s="435"/>
      <c r="E16" s="102" t="s">
        <v>269</v>
      </c>
      <c r="F16" s="102" t="s">
        <v>270</v>
      </c>
      <c r="G16" s="102" t="s">
        <v>10</v>
      </c>
      <c r="H16" s="102" t="s">
        <v>269</v>
      </c>
      <c r="I16" s="102" t="s">
        <v>270</v>
      </c>
      <c r="J16" s="102" t="s">
        <v>10</v>
      </c>
      <c r="K16" s="102" t="s">
        <v>10</v>
      </c>
      <c r="L16" s="424"/>
      <c r="M16" s="424"/>
      <c r="N16" s="424"/>
      <c r="O16" s="424"/>
      <c r="P16" s="424"/>
      <c r="Q16" s="424"/>
      <c r="R16" s="424"/>
      <c r="S16" s="424"/>
      <c r="T16" s="428"/>
      <c r="U16" s="424"/>
      <c r="V16" s="424"/>
      <c r="W16" s="46"/>
    </row>
    <row r="17" spans="1:27" ht="91.5" customHeight="1" thickBot="1" thickTop="1">
      <c r="A17" s="450" t="s">
        <v>12</v>
      </c>
      <c r="B17" s="453" t="s">
        <v>236</v>
      </c>
      <c r="C17" s="453"/>
      <c r="D17" s="454"/>
      <c r="E17" s="74">
        <v>121466</v>
      </c>
      <c r="F17" s="139"/>
      <c r="G17" s="154" t="e">
        <f>+E17/F17</f>
        <v>#DIV/0!</v>
      </c>
      <c r="H17" s="155">
        <f>L17+M17+N17+O17+P17+Q17+R17+S17+T17+U17</f>
        <v>94321</v>
      </c>
      <c r="I17" s="101">
        <f>+E17</f>
        <v>121466</v>
      </c>
      <c r="J17" s="104">
        <f>H17/I17</f>
        <v>0.776521825037459</v>
      </c>
      <c r="K17" s="105" t="e">
        <f>+J17/G17</f>
        <v>#DIV/0!</v>
      </c>
      <c r="L17" s="60">
        <f>'BAMAKO Q3'!F16</f>
        <v>29460</v>
      </c>
      <c r="M17" s="60">
        <f>'KAYES Q3'!F16</f>
        <v>9607</v>
      </c>
      <c r="N17" s="61">
        <f>'KOULIKORO Q3'!F16</f>
        <v>15051</v>
      </c>
      <c r="O17" s="61">
        <f>'SIKASSO Q3'!F17</f>
        <v>7978</v>
      </c>
      <c r="P17" s="61">
        <f>'SEGOU Q3'!F16</f>
        <v>12400</v>
      </c>
      <c r="Q17" s="61">
        <f>'MOPTI Q3'!F16</f>
        <v>13291</v>
      </c>
      <c r="R17" s="61">
        <f>'TOMBOUCTOU Q3'!F16</f>
        <v>4092</v>
      </c>
      <c r="S17" s="61">
        <f>'GAO Q3'!F16</f>
        <v>2238</v>
      </c>
      <c r="T17" s="61">
        <f>+'MENAKA Q3'!F16</f>
        <v>204</v>
      </c>
      <c r="U17" s="61">
        <f>'KIDAL Q3'!F16</f>
        <v>0</v>
      </c>
      <c r="V17" s="193" t="s">
        <v>451</v>
      </c>
      <c r="W17" s="8"/>
      <c r="X17" s="33"/>
      <c r="Y17" s="33"/>
      <c r="Z17" s="33"/>
      <c r="AA17" s="33"/>
    </row>
    <row r="18" spans="1:43" ht="60" customHeight="1" thickBot="1" thickTop="1">
      <c r="A18" s="390"/>
      <c r="B18" s="438"/>
      <c r="C18" s="439" t="s">
        <v>237</v>
      </c>
      <c r="D18" s="138" t="s">
        <v>238</v>
      </c>
      <c r="E18" s="106" t="s">
        <v>203</v>
      </c>
      <c r="F18" s="106"/>
      <c r="G18" s="106"/>
      <c r="H18" s="155">
        <f aca="true" t="shared" si="0" ref="H18:H40">L18+M18+N18+O18+P18+Q18+R18+S18+T18+U18</f>
        <v>179</v>
      </c>
      <c r="I18" s="48" t="s">
        <v>203</v>
      </c>
      <c r="J18" s="48" t="s">
        <v>203</v>
      </c>
      <c r="K18" s="106"/>
      <c r="L18" s="60">
        <f>'BAMAKO Q3'!F17</f>
        <v>92</v>
      </c>
      <c r="M18" s="60">
        <f>'KAYES Q3'!F17</f>
        <v>10</v>
      </c>
      <c r="N18" s="61">
        <f>'KOULIKORO Q3'!F17</f>
        <v>32</v>
      </c>
      <c r="O18" s="61">
        <f>'SIKASSO Q3'!F18</f>
        <v>15</v>
      </c>
      <c r="P18" s="61">
        <f>'SEGOU Q3'!F17</f>
        <v>21</v>
      </c>
      <c r="Q18" s="61">
        <f>'MOPTI Q3'!F17</f>
        <v>9</v>
      </c>
      <c r="R18" s="61">
        <f>'TOMBOUCTOU Q3'!F17</f>
        <v>0</v>
      </c>
      <c r="S18" s="61">
        <f>'GAO Q3'!F17</f>
        <v>0</v>
      </c>
      <c r="T18" s="61">
        <f>+'MENAKA Q3'!F17</f>
        <v>0</v>
      </c>
      <c r="U18" s="61">
        <f>'KIDAL Q3'!F17</f>
        <v>0</v>
      </c>
      <c r="V18" s="194"/>
      <c r="W18" s="5"/>
      <c r="X18" s="86"/>
      <c r="Y18" s="34"/>
      <c r="Z18" s="34"/>
      <c r="AA18" s="34"/>
      <c r="AB18" s="33"/>
      <c r="AC18" s="33"/>
      <c r="AD18" s="33"/>
      <c r="AE18" s="33"/>
      <c r="AF18" s="33"/>
      <c r="AG18" s="33"/>
      <c r="AH18" s="33"/>
      <c r="AI18" s="33"/>
      <c r="AJ18" s="33"/>
      <c r="AK18" s="33"/>
      <c r="AL18" s="33"/>
      <c r="AM18" s="33"/>
      <c r="AN18" s="33"/>
      <c r="AO18" s="33"/>
      <c r="AP18" s="33"/>
      <c r="AQ18" s="33"/>
    </row>
    <row r="19" spans="1:27" ht="60" customHeight="1" thickBot="1" thickTop="1">
      <c r="A19" s="390"/>
      <c r="B19" s="438"/>
      <c r="C19" s="455"/>
      <c r="D19" s="138" t="s">
        <v>239</v>
      </c>
      <c r="E19" s="106" t="s">
        <v>203</v>
      </c>
      <c r="F19" s="106"/>
      <c r="G19" s="106"/>
      <c r="H19" s="155">
        <f t="shared" si="0"/>
        <v>377</v>
      </c>
      <c r="I19" s="48" t="s">
        <v>203</v>
      </c>
      <c r="J19" s="48" t="s">
        <v>203</v>
      </c>
      <c r="K19" s="106"/>
      <c r="L19" s="60">
        <f>'BAMAKO Q3'!F18</f>
        <v>160</v>
      </c>
      <c r="M19" s="60">
        <f>'KAYES Q3'!F18</f>
        <v>26</v>
      </c>
      <c r="N19" s="61">
        <f>'KOULIKORO Q3'!F18</f>
        <v>56</v>
      </c>
      <c r="O19" s="61">
        <f>'SIKASSO Q3'!F19</f>
        <v>43</v>
      </c>
      <c r="P19" s="61">
        <f>'SEGOU Q3'!F18</f>
        <v>62</v>
      </c>
      <c r="Q19" s="61">
        <f>'MOPTI Q3'!F18</f>
        <v>23</v>
      </c>
      <c r="R19" s="61">
        <f>'TOMBOUCTOU Q3'!F18</f>
        <v>3</v>
      </c>
      <c r="S19" s="61">
        <f>'GAO Q3'!F18</f>
        <v>4</v>
      </c>
      <c r="T19" s="61">
        <f>+'MENAKA Q3'!F18</f>
        <v>0</v>
      </c>
      <c r="U19" s="61">
        <f>'KIDAL Q3'!F18</f>
        <v>0</v>
      </c>
      <c r="V19" s="195"/>
      <c r="W19" s="5"/>
      <c r="X19" s="33"/>
      <c r="Y19" s="33"/>
      <c r="Z19" s="33"/>
      <c r="AA19" s="33"/>
    </row>
    <row r="20" spans="1:27" ht="60" customHeight="1" thickBot="1" thickTop="1">
      <c r="A20" s="390"/>
      <c r="B20" s="438"/>
      <c r="C20" s="440"/>
      <c r="D20" s="138" t="s">
        <v>240</v>
      </c>
      <c r="E20" s="106" t="s">
        <v>203</v>
      </c>
      <c r="F20" s="106"/>
      <c r="G20" s="106"/>
      <c r="H20" s="155">
        <f t="shared" si="0"/>
        <v>93765</v>
      </c>
      <c r="I20" s="48" t="s">
        <v>203</v>
      </c>
      <c r="J20" s="48" t="s">
        <v>203</v>
      </c>
      <c r="K20" s="106"/>
      <c r="L20" s="60">
        <f>'BAMAKO Q3'!F19</f>
        <v>29208</v>
      </c>
      <c r="M20" s="60">
        <f>'KAYES Q3'!F19</f>
        <v>9571</v>
      </c>
      <c r="N20" s="61">
        <f>'KOULIKORO Q3'!F19</f>
        <v>14963</v>
      </c>
      <c r="O20" s="61">
        <f>'SIKASSO Q3'!F20</f>
        <v>7920</v>
      </c>
      <c r="P20" s="61">
        <f>'SEGOU Q3'!F19</f>
        <v>12317</v>
      </c>
      <c r="Q20" s="61">
        <f>'MOPTI Q3'!F19</f>
        <v>13259</v>
      </c>
      <c r="R20" s="61">
        <f>'TOMBOUCTOU Q3'!F19</f>
        <v>4089</v>
      </c>
      <c r="S20" s="61">
        <f>'GAO Q3'!F19</f>
        <v>2234</v>
      </c>
      <c r="T20" s="61">
        <f>+'MENAKA Q3'!F19</f>
        <v>204</v>
      </c>
      <c r="U20" s="61">
        <f>'KIDAL Q3'!F19</f>
        <v>0</v>
      </c>
      <c r="V20" s="195"/>
      <c r="W20" s="5"/>
      <c r="X20" s="33"/>
      <c r="Y20" s="33"/>
      <c r="Z20" s="33"/>
      <c r="AA20" s="33"/>
    </row>
    <row r="21" spans="1:27" ht="105" customHeight="1" thickBot="1" thickTop="1">
      <c r="A21" s="390"/>
      <c r="B21" s="429" t="s">
        <v>297</v>
      </c>
      <c r="C21" s="429"/>
      <c r="D21" s="430"/>
      <c r="E21" s="74">
        <v>1456</v>
      </c>
      <c r="F21" s="153"/>
      <c r="G21" s="154" t="e">
        <f>+E21/F21</f>
        <v>#DIV/0!</v>
      </c>
      <c r="H21" s="155">
        <f t="shared" si="0"/>
        <v>362</v>
      </c>
      <c r="I21" s="48">
        <v>1456</v>
      </c>
      <c r="J21" s="104">
        <f aca="true" t="shared" si="1" ref="J21:J40">H21/I21</f>
        <v>0.24862637362637363</v>
      </c>
      <c r="K21" s="105" t="e">
        <f>+J21/G21</f>
        <v>#DIV/0!</v>
      </c>
      <c r="L21" s="60">
        <f>'BAMAKO Q3'!F20</f>
        <v>156</v>
      </c>
      <c r="M21" s="60">
        <f>'KAYES Q3'!F20</f>
        <v>26</v>
      </c>
      <c r="N21" s="61">
        <f>'KOULIKORO Q3'!F20</f>
        <v>56</v>
      </c>
      <c r="O21" s="61">
        <f>'SIKASSO Q3'!F21</f>
        <v>41</v>
      </c>
      <c r="P21" s="61">
        <f>'SEGOU Q3'!F20</f>
        <v>60</v>
      </c>
      <c r="Q21" s="61">
        <f>'MOPTI Q3'!F20</f>
        <v>16</v>
      </c>
      <c r="R21" s="61">
        <f>'TOMBOUCTOU Q3'!F20</f>
        <v>3</v>
      </c>
      <c r="S21" s="61">
        <f>'GAO Q3'!F20</f>
        <v>4</v>
      </c>
      <c r="T21" s="61">
        <f>+'MENAKA Q3'!F20</f>
        <v>0</v>
      </c>
      <c r="U21" s="61">
        <f>'KIDAL Q3'!F20</f>
        <v>0</v>
      </c>
      <c r="V21" s="62" t="s">
        <v>452</v>
      </c>
      <c r="W21" s="5"/>
      <c r="X21" s="33"/>
      <c r="Y21" s="33"/>
      <c r="Z21" s="33"/>
      <c r="AA21" s="33"/>
    </row>
    <row r="22" spans="1:27" ht="80.25" thickBot="1" thickTop="1">
      <c r="A22" s="390"/>
      <c r="B22" s="438"/>
      <c r="C22" s="439" t="s">
        <v>242</v>
      </c>
      <c r="D22" s="103" t="s">
        <v>243</v>
      </c>
      <c r="E22" s="106" t="s">
        <v>203</v>
      </c>
      <c r="F22" s="106" t="s">
        <v>203</v>
      </c>
      <c r="G22" s="106"/>
      <c r="H22" s="155">
        <f t="shared" si="0"/>
        <v>362</v>
      </c>
      <c r="I22" s="48"/>
      <c r="J22" s="104" t="e">
        <f t="shared" si="1"/>
        <v>#DIV/0!</v>
      </c>
      <c r="K22" s="106"/>
      <c r="L22" s="60">
        <f>'BAMAKO Q3'!F21</f>
        <v>156</v>
      </c>
      <c r="M22" s="60">
        <f>'KAYES Q3'!F21</f>
        <v>26</v>
      </c>
      <c r="N22" s="61">
        <f>'KOULIKORO Q3'!F21</f>
        <v>56</v>
      </c>
      <c r="O22" s="61">
        <f>'SIKASSO Q3'!F22</f>
        <v>41</v>
      </c>
      <c r="P22" s="61">
        <f>'SEGOU Q3'!F21</f>
        <v>60</v>
      </c>
      <c r="Q22" s="61">
        <f>'MOPTI Q3'!F21</f>
        <v>16</v>
      </c>
      <c r="R22" s="61">
        <f>'TOMBOUCTOU Q3'!F21</f>
        <v>3</v>
      </c>
      <c r="S22" s="61">
        <f>'GAO Q3'!F21</f>
        <v>4</v>
      </c>
      <c r="T22" s="61">
        <f>+'MENAKA Q3'!F21</f>
        <v>0</v>
      </c>
      <c r="U22" s="61">
        <f>'KIDAL Q3'!F21</f>
        <v>0</v>
      </c>
      <c r="V22" s="196"/>
      <c r="W22" s="5"/>
      <c r="X22" s="35"/>
      <c r="Y22" s="33"/>
      <c r="Z22" s="33"/>
      <c r="AA22" s="33"/>
    </row>
    <row r="23" spans="1:24" ht="53.25" customHeight="1" thickBot="1" thickTop="1">
      <c r="A23" s="390"/>
      <c r="B23" s="438"/>
      <c r="C23" s="440"/>
      <c r="D23" s="103" t="s">
        <v>244</v>
      </c>
      <c r="E23" s="106" t="s">
        <v>203</v>
      </c>
      <c r="F23" s="106"/>
      <c r="G23" s="106"/>
      <c r="H23" s="155">
        <f t="shared" si="0"/>
        <v>0</v>
      </c>
      <c r="I23" s="48"/>
      <c r="J23" s="104" t="e">
        <f t="shared" si="1"/>
        <v>#DIV/0!</v>
      </c>
      <c r="K23" s="106"/>
      <c r="L23" s="60">
        <f>'BAMAKO Q3'!F22</f>
        <v>0</v>
      </c>
      <c r="M23" s="60">
        <f>'KAYES Q3'!F22</f>
        <v>0</v>
      </c>
      <c r="N23" s="61">
        <f>'KOULIKORO Q3'!F22</f>
        <v>0</v>
      </c>
      <c r="O23" s="61">
        <f>'SIKASSO Q3'!F23</f>
        <v>0</v>
      </c>
      <c r="P23" s="61">
        <f>'SEGOU Q3'!F22</f>
        <v>0</v>
      </c>
      <c r="Q23" s="61">
        <f>'MOPTI Q3'!F22</f>
        <v>0</v>
      </c>
      <c r="R23" s="61">
        <f>'TOMBOUCTOU Q3'!F22</f>
        <v>0</v>
      </c>
      <c r="S23" s="61">
        <f>'GAO Q3'!F22</f>
        <v>0</v>
      </c>
      <c r="T23" s="61">
        <f>+'MENAKA Q3'!F22</f>
        <v>0</v>
      </c>
      <c r="U23" s="61">
        <f>'KIDAL Q3'!F22</f>
        <v>0</v>
      </c>
      <c r="V23" s="195"/>
      <c r="W23" s="8"/>
      <c r="X23" s="29"/>
    </row>
    <row r="24" spans="1:24" ht="118.5" customHeight="1" thickBot="1" thickTop="1">
      <c r="A24" s="390"/>
      <c r="B24" s="430" t="s">
        <v>298</v>
      </c>
      <c r="C24" s="436"/>
      <c r="D24" s="437"/>
      <c r="E24" s="74">
        <v>874</v>
      </c>
      <c r="F24" s="140"/>
      <c r="G24" s="142" t="e">
        <f aca="true" t="shared" si="2" ref="G24:G42">+E24/F24</f>
        <v>#DIV/0!</v>
      </c>
      <c r="H24" s="155">
        <f t="shared" si="0"/>
        <v>182</v>
      </c>
      <c r="I24" s="48">
        <f>+E24</f>
        <v>874</v>
      </c>
      <c r="J24" s="104">
        <f t="shared" si="1"/>
        <v>0.20823798627002288</v>
      </c>
      <c r="K24" s="105" t="e">
        <f>+J24/G24</f>
        <v>#DIV/0!</v>
      </c>
      <c r="L24" s="60">
        <f>+'BAMAKO Q3'!F23</f>
        <v>126</v>
      </c>
      <c r="M24" s="60">
        <f>+'KAYES Q3'!F23</f>
        <v>5</v>
      </c>
      <c r="N24" s="60">
        <f>+'KOULIKORO Q3'!F23</f>
        <v>32</v>
      </c>
      <c r="O24" s="60">
        <f>+'SIKASSO Q3'!F24</f>
        <v>3</v>
      </c>
      <c r="P24" s="60">
        <f>+'SEGOU Q3'!F23</f>
        <v>3</v>
      </c>
      <c r="Q24" s="60">
        <f>+'MOPTI Q3'!F23</f>
        <v>13</v>
      </c>
      <c r="R24" s="60">
        <f>+'TOMBOUCTOU Q3'!F23</f>
        <v>0</v>
      </c>
      <c r="S24" s="60">
        <f>+'GAO Q3'!F23</f>
        <v>0</v>
      </c>
      <c r="T24" s="60">
        <f>+'MENAKA Q3'!F23</f>
        <v>0</v>
      </c>
      <c r="U24" s="60">
        <f>+'KIDAL Q3'!F23</f>
        <v>0</v>
      </c>
      <c r="V24" s="249" t="s">
        <v>426</v>
      </c>
      <c r="W24" s="8"/>
      <c r="X24" s="29"/>
    </row>
    <row r="25" spans="1:23" ht="126.75" customHeight="1" thickBot="1" thickTop="1">
      <c r="A25" s="390" t="s">
        <v>25</v>
      </c>
      <c r="B25" s="429" t="s">
        <v>246</v>
      </c>
      <c r="C25" s="429"/>
      <c r="D25" s="430"/>
      <c r="E25" s="140">
        <v>51434</v>
      </c>
      <c r="F25" s="140"/>
      <c r="G25" s="142" t="e">
        <f t="shared" si="2"/>
        <v>#DIV/0!</v>
      </c>
      <c r="H25" s="155">
        <f>L25+M25+N25+O25+P25+Q25+R25+S25+T25+U25</f>
        <v>45459</v>
      </c>
      <c r="I25" s="48">
        <f>+E25</f>
        <v>51434</v>
      </c>
      <c r="J25" s="104">
        <f t="shared" si="1"/>
        <v>0.8838317066531866</v>
      </c>
      <c r="K25" s="105" t="e">
        <f>+J25/G25</f>
        <v>#DIV/0!</v>
      </c>
      <c r="L25" s="60">
        <f>+L28+L31</f>
        <v>25036</v>
      </c>
      <c r="M25" s="60">
        <f aca="true" t="shared" si="3" ref="M25:U25">+M28+M31</f>
        <v>3919</v>
      </c>
      <c r="N25" s="60">
        <f t="shared" si="3"/>
        <v>4056</v>
      </c>
      <c r="O25" s="60">
        <f t="shared" si="3"/>
        <v>6071</v>
      </c>
      <c r="P25" s="60">
        <f t="shared" si="3"/>
        <v>3401</v>
      </c>
      <c r="Q25" s="60">
        <f t="shared" si="3"/>
        <v>2237</v>
      </c>
      <c r="R25" s="60">
        <f t="shared" si="3"/>
        <v>427</v>
      </c>
      <c r="S25" s="60">
        <f t="shared" si="3"/>
        <v>292</v>
      </c>
      <c r="T25" s="60">
        <f t="shared" si="3"/>
        <v>20</v>
      </c>
      <c r="U25" s="60">
        <f t="shared" si="3"/>
        <v>0</v>
      </c>
      <c r="V25" s="250" t="s">
        <v>428</v>
      </c>
      <c r="W25" s="8"/>
    </row>
    <row r="26" spans="1:23" ht="69.75" customHeight="1" thickBot="1" thickTop="1">
      <c r="A26" s="390"/>
      <c r="B26" s="444"/>
      <c r="C26" s="456" t="s">
        <v>247</v>
      </c>
      <c r="D26" s="367" t="s">
        <v>248</v>
      </c>
      <c r="E26" s="238" t="s">
        <v>203</v>
      </c>
      <c r="F26" s="238"/>
      <c r="G26" s="142"/>
      <c r="H26" s="155">
        <f>L26+M26+N26+O26+P26+Q26+R26+S26+T26+U26</f>
        <v>13095</v>
      </c>
      <c r="I26" s="48" t="s">
        <v>203</v>
      </c>
      <c r="J26" s="104" t="s">
        <v>203</v>
      </c>
      <c r="K26" s="105"/>
      <c r="L26" s="60">
        <f>+'BAMAKO Q3'!F25</f>
        <v>7180</v>
      </c>
      <c r="M26" s="60">
        <f>+'KAYES Q3'!F25</f>
        <v>1094</v>
      </c>
      <c r="N26" s="60">
        <f>+'KOULIKORO Q3'!F25</f>
        <v>1068</v>
      </c>
      <c r="O26" s="60">
        <f>+'SIKASSO Q3'!F26</f>
        <v>1758</v>
      </c>
      <c r="P26" s="60">
        <f>+'SEGOU Q3'!F25</f>
        <v>1009</v>
      </c>
      <c r="Q26" s="60">
        <f>+'MOPTI Q3'!F25</f>
        <v>747</v>
      </c>
      <c r="R26" s="60">
        <f>+'TOMBOUCTOU Q3'!F25</f>
        <v>145</v>
      </c>
      <c r="S26" s="60">
        <f>+'GAO Q3'!F25</f>
        <v>90</v>
      </c>
      <c r="T26" s="60">
        <f>+'MENAKA Q3'!F25</f>
        <v>4</v>
      </c>
      <c r="U26" s="60"/>
      <c r="V26" s="62"/>
      <c r="W26" s="8"/>
    </row>
    <row r="27" spans="1:23" ht="69.75" customHeight="1" thickBot="1" thickTop="1">
      <c r="A27" s="390"/>
      <c r="B27" s="445"/>
      <c r="C27" s="457"/>
      <c r="D27" s="367" t="s">
        <v>249</v>
      </c>
      <c r="E27" s="238" t="s">
        <v>203</v>
      </c>
      <c r="F27" s="238"/>
      <c r="G27" s="142"/>
      <c r="H27" s="155">
        <f>L27+M27+N27+O27+P27+Q27+R27+S27+T27+U27</f>
        <v>29062</v>
      </c>
      <c r="I27" s="48" t="s">
        <v>203</v>
      </c>
      <c r="J27" s="104" t="s">
        <v>203</v>
      </c>
      <c r="K27" s="105"/>
      <c r="L27" s="60">
        <f>+'BAMAKO Q3'!F26</f>
        <v>15864</v>
      </c>
      <c r="M27" s="60">
        <f>+'KAYES Q3'!F26</f>
        <v>2520</v>
      </c>
      <c r="N27" s="60">
        <f>+'KOULIKORO Q3'!F26</f>
        <v>2688</v>
      </c>
      <c r="O27" s="60">
        <f>+'SIKASSO Q3'!F27</f>
        <v>3936</v>
      </c>
      <c r="P27" s="60">
        <f>+'SEGOU Q3'!F26</f>
        <v>2224</v>
      </c>
      <c r="Q27" s="60">
        <f>+'MOPTI Q3'!F26</f>
        <v>1369</v>
      </c>
      <c r="R27" s="60">
        <f>+'TOMBOUCTOU Q3'!F26</f>
        <v>260</v>
      </c>
      <c r="S27" s="60">
        <f>+'GAO Q3'!F26</f>
        <v>187</v>
      </c>
      <c r="T27" s="60">
        <f>+'MENAKA Q3'!F26</f>
        <v>14</v>
      </c>
      <c r="U27" s="60"/>
      <c r="V27" s="62"/>
      <c r="W27" s="8"/>
    </row>
    <row r="28" spans="1:23" ht="66" customHeight="1" thickBot="1" thickTop="1">
      <c r="A28" s="390"/>
      <c r="B28" s="446"/>
      <c r="C28" s="458"/>
      <c r="D28" s="367" t="s">
        <v>198</v>
      </c>
      <c r="E28" s="106" t="s">
        <v>203</v>
      </c>
      <c r="F28" s="106"/>
      <c r="G28" s="106"/>
      <c r="H28" s="155">
        <f>L28+M28+N28+O28+P28+Q28+R28+S28+T28+U28</f>
        <v>42157</v>
      </c>
      <c r="I28" s="48"/>
      <c r="J28" s="104" t="e">
        <f t="shared" si="1"/>
        <v>#DIV/0!</v>
      </c>
      <c r="K28" s="106"/>
      <c r="L28" s="60">
        <f>+L27+L26</f>
        <v>23044</v>
      </c>
      <c r="M28" s="60">
        <f aca="true" t="shared" si="4" ref="M28:T28">+M27+M26</f>
        <v>3614</v>
      </c>
      <c r="N28" s="60">
        <f t="shared" si="4"/>
        <v>3756</v>
      </c>
      <c r="O28" s="60">
        <f t="shared" si="4"/>
        <v>5694</v>
      </c>
      <c r="P28" s="60">
        <f t="shared" si="4"/>
        <v>3233</v>
      </c>
      <c r="Q28" s="60">
        <f t="shared" si="4"/>
        <v>2116</v>
      </c>
      <c r="R28" s="60">
        <f t="shared" si="4"/>
        <v>405</v>
      </c>
      <c r="S28" s="60">
        <f t="shared" si="4"/>
        <v>277</v>
      </c>
      <c r="T28" s="60">
        <f t="shared" si="4"/>
        <v>18</v>
      </c>
      <c r="U28" s="60"/>
      <c r="V28" s="197"/>
      <c r="W28" s="5"/>
    </row>
    <row r="29" spans="1:22" s="52" customFormat="1" ht="66" customHeight="1" thickBot="1">
      <c r="A29" s="390"/>
      <c r="B29" s="438"/>
      <c r="C29" s="441" t="s">
        <v>250</v>
      </c>
      <c r="D29" s="357" t="s">
        <v>251</v>
      </c>
      <c r="E29" s="106" t="s">
        <v>203</v>
      </c>
      <c r="F29" s="106"/>
      <c r="G29" s="106"/>
      <c r="H29" s="155">
        <f>L29+M29+N29+O29+P29+Q29+R29+S29+T29+U29</f>
        <v>1726</v>
      </c>
      <c r="I29" s="48"/>
      <c r="J29" s="48" t="e">
        <f t="shared" si="1"/>
        <v>#DIV/0!</v>
      </c>
      <c r="K29" s="106"/>
      <c r="L29" s="350">
        <f>+'BAMAKO Q3'!F28</f>
        <v>1041</v>
      </c>
      <c r="M29" s="350">
        <f>+'KAYES Q3'!F28</f>
        <v>170</v>
      </c>
      <c r="N29" s="350">
        <f>+'KOULIKORO Q3'!F28</f>
        <v>143</v>
      </c>
      <c r="O29" s="350">
        <f>+'SIKASSO Q3'!F29</f>
        <v>200</v>
      </c>
      <c r="P29" s="350">
        <f>+'SEGOU Q3'!F28</f>
        <v>87</v>
      </c>
      <c r="Q29" s="350">
        <f>+'MOPTI Q3'!F28</f>
        <v>66</v>
      </c>
      <c r="R29" s="350">
        <f>+'TOMBOUCTOU Q3'!F28</f>
        <v>11</v>
      </c>
      <c r="S29" s="350">
        <f>+'GAO Q3'!F28</f>
        <v>7</v>
      </c>
      <c r="T29" s="350">
        <f>+'MENAKA Q3'!F28</f>
        <v>1</v>
      </c>
      <c r="U29" s="350"/>
      <c r="V29" s="350"/>
    </row>
    <row r="30" spans="1:22" ht="66" customHeight="1" thickBot="1" thickTop="1">
      <c r="A30" s="390"/>
      <c r="B30" s="438"/>
      <c r="C30" s="442"/>
      <c r="D30" s="367" t="s">
        <v>252</v>
      </c>
      <c r="E30" s="106" t="s">
        <v>203</v>
      </c>
      <c r="F30" s="106"/>
      <c r="G30" s="106"/>
      <c r="H30" s="155">
        <f t="shared" si="0"/>
        <v>1576</v>
      </c>
      <c r="I30" s="48"/>
      <c r="J30" s="104" t="e">
        <f t="shared" si="1"/>
        <v>#DIV/0!</v>
      </c>
      <c r="K30" s="106"/>
      <c r="L30" s="60">
        <f>+'BAMAKO Q3'!F29</f>
        <v>951</v>
      </c>
      <c r="M30" s="60">
        <f>'KAYES Q3'!F29</f>
        <v>135</v>
      </c>
      <c r="N30" s="61">
        <f>+'KOULIKORO Q3'!F29</f>
        <v>157</v>
      </c>
      <c r="O30" s="61">
        <f>+'SIKASSO Q3'!F30</f>
        <v>177</v>
      </c>
      <c r="P30" s="61">
        <f>'SEGOU Q3'!F29</f>
        <v>81</v>
      </c>
      <c r="Q30" s="61">
        <f>+'MOPTI Q3'!F29</f>
        <v>55</v>
      </c>
      <c r="R30" s="61">
        <f>'TOMBOUCTOU Q3'!F29</f>
        <v>11</v>
      </c>
      <c r="S30" s="61">
        <f>'GAO Q3'!F29</f>
        <v>8</v>
      </c>
      <c r="T30" s="61">
        <f>+'MENAKA Q3'!F29</f>
        <v>1</v>
      </c>
      <c r="U30" s="61"/>
      <c r="V30" s="195"/>
    </row>
    <row r="31" spans="1:22" ht="66" customHeight="1" thickBot="1" thickTop="1">
      <c r="A31" s="390"/>
      <c r="B31" s="438"/>
      <c r="C31" s="443"/>
      <c r="D31" s="367" t="s">
        <v>198</v>
      </c>
      <c r="E31" s="106" t="s">
        <v>203</v>
      </c>
      <c r="F31" s="106"/>
      <c r="G31" s="106"/>
      <c r="H31" s="155">
        <f>L31+M31+N31+O31+P31+Q31+R31+S31+T31+U31</f>
        <v>3302</v>
      </c>
      <c r="I31" s="48"/>
      <c r="J31" s="104" t="e">
        <f t="shared" si="1"/>
        <v>#DIV/0!</v>
      </c>
      <c r="K31" s="106"/>
      <c r="L31" s="60">
        <f>'BAMAKO Q3'!F30</f>
        <v>1992</v>
      </c>
      <c r="M31" s="60">
        <f aca="true" t="shared" si="5" ref="M31:T31">+M30+M29</f>
        <v>305</v>
      </c>
      <c r="N31" s="60">
        <f t="shared" si="5"/>
        <v>300</v>
      </c>
      <c r="O31" s="60">
        <f t="shared" si="5"/>
        <v>377</v>
      </c>
      <c r="P31" s="60">
        <f t="shared" si="5"/>
        <v>168</v>
      </c>
      <c r="Q31" s="60">
        <f t="shared" si="5"/>
        <v>121</v>
      </c>
      <c r="R31" s="60">
        <f t="shared" si="5"/>
        <v>22</v>
      </c>
      <c r="S31" s="60">
        <f t="shared" si="5"/>
        <v>15</v>
      </c>
      <c r="T31" s="60">
        <f t="shared" si="5"/>
        <v>2</v>
      </c>
      <c r="U31" s="60"/>
      <c r="V31" s="195"/>
    </row>
    <row r="32" spans="1:22" ht="66" customHeight="1" thickBot="1" thickTop="1">
      <c r="A32" s="390"/>
      <c r="B32" s="391" t="s">
        <v>299</v>
      </c>
      <c r="C32" s="387"/>
      <c r="D32" s="400"/>
      <c r="E32" s="106"/>
      <c r="F32" s="106"/>
      <c r="G32" s="106"/>
      <c r="H32" s="155">
        <f t="shared" si="0"/>
        <v>72</v>
      </c>
      <c r="I32" s="48" t="s">
        <v>203</v>
      </c>
      <c r="J32" s="104" t="s">
        <v>203</v>
      </c>
      <c r="K32" s="106"/>
      <c r="L32" s="60">
        <f>+'BAMAKO Q3'!F31</f>
        <v>0</v>
      </c>
      <c r="M32" s="60">
        <f>+'KAYES Q3'!F31</f>
        <v>34</v>
      </c>
      <c r="N32" s="60">
        <f>+'KOULIKORO Q3'!F31</f>
        <v>0</v>
      </c>
      <c r="O32" s="60">
        <f>+'SIKASSO Q3'!F32</f>
        <v>38</v>
      </c>
      <c r="P32" s="60">
        <f>+'SEGOU Q3'!F31</f>
        <v>0</v>
      </c>
      <c r="Q32" s="60">
        <f>+'MOPTI Q3'!F31</f>
        <v>0</v>
      </c>
      <c r="R32" s="60">
        <f>+'TOMBOUCTOU Q3'!F31</f>
        <v>0</v>
      </c>
      <c r="S32" s="60">
        <f>+'GAO Q3'!F31</f>
        <v>0</v>
      </c>
      <c r="T32" s="60">
        <f>+'MENAKA Q3'!F31</f>
        <v>0</v>
      </c>
      <c r="U32" s="60">
        <f>+'KIDAL Q3'!F31</f>
        <v>0</v>
      </c>
      <c r="V32" s="94" t="s">
        <v>332</v>
      </c>
    </row>
    <row r="33" spans="1:22" ht="89.25" customHeight="1" thickBot="1" thickTop="1">
      <c r="A33" s="390"/>
      <c r="B33" s="429" t="s">
        <v>300</v>
      </c>
      <c r="C33" s="429"/>
      <c r="D33" s="430"/>
      <c r="E33" s="140">
        <v>88</v>
      </c>
      <c r="F33" s="140"/>
      <c r="G33" s="142" t="e">
        <f>+E33/F33</f>
        <v>#DIV/0!</v>
      </c>
      <c r="H33" s="155">
        <f t="shared" si="0"/>
        <v>14</v>
      </c>
      <c r="I33" s="369">
        <v>88</v>
      </c>
      <c r="J33" s="104">
        <f>H33/I33</f>
        <v>0.1590909090909091</v>
      </c>
      <c r="K33" s="105">
        <f>+H33/I33</f>
        <v>0.1590909090909091</v>
      </c>
      <c r="L33" s="165">
        <f>+DPM!E16</f>
        <v>3</v>
      </c>
      <c r="M33" s="165">
        <f>+DPM!E17</f>
        <v>3</v>
      </c>
      <c r="N33" s="166">
        <f>+'KOULIKORO Q3'!F32</f>
        <v>2</v>
      </c>
      <c r="O33" s="166">
        <f>+DPM!E19</f>
        <v>2</v>
      </c>
      <c r="P33" s="166">
        <f>+DPM!E20</f>
        <v>3</v>
      </c>
      <c r="Q33" s="166">
        <f>+DPM!E21</f>
        <v>0</v>
      </c>
      <c r="R33" s="166">
        <f>+DPM!E22</f>
        <v>0</v>
      </c>
      <c r="S33" s="166">
        <f>+DPM!E23</f>
        <v>1</v>
      </c>
      <c r="T33" s="166">
        <f>+DPM!E24</f>
        <v>0</v>
      </c>
      <c r="U33" s="166">
        <f>+DPM!E25</f>
        <v>0</v>
      </c>
      <c r="V33" s="250" t="s">
        <v>431</v>
      </c>
    </row>
    <row r="34" spans="1:22" ht="87.75" customHeight="1" thickBot="1" thickTop="1">
      <c r="A34" s="447" t="s">
        <v>255</v>
      </c>
      <c r="B34" s="449" t="s">
        <v>305</v>
      </c>
      <c r="C34" s="449"/>
      <c r="D34" s="449"/>
      <c r="E34" s="141">
        <v>11482</v>
      </c>
      <c r="F34" s="140"/>
      <c r="G34" s="142"/>
      <c r="H34" s="155">
        <f>L34+M34+N34+O34+P34+Q34+R34+S34+T34+U34</f>
        <v>10824</v>
      </c>
      <c r="I34" s="48">
        <v>11482</v>
      </c>
      <c r="J34" s="104">
        <f>H34/I34</f>
        <v>0.9426929106427452</v>
      </c>
      <c r="K34" s="105"/>
      <c r="L34" s="165">
        <f>+'BAMAKO Q3'!F33</f>
        <v>6742</v>
      </c>
      <c r="M34" s="165">
        <f>+'KAYES Q3'!F33</f>
        <v>854</v>
      </c>
      <c r="N34" s="165">
        <f>+'KOULIKORO Q3'!F33</f>
        <v>194</v>
      </c>
      <c r="O34" s="165">
        <f>+'SIKASSO Q3'!F34</f>
        <v>1534</v>
      </c>
      <c r="P34" s="165">
        <f>+'SEGOU Q3'!F33</f>
        <v>868</v>
      </c>
      <c r="Q34" s="165">
        <f>+'MOPTI Q3'!F33</f>
        <v>478</v>
      </c>
      <c r="R34" s="165">
        <f>+'TOMBOUCTOU Q3'!F33</f>
        <v>15</v>
      </c>
      <c r="S34" s="165">
        <f>+'GAO Q3'!F33</f>
        <v>139</v>
      </c>
      <c r="T34" s="165">
        <f>+'MENAKA Q3'!F33</f>
        <v>0</v>
      </c>
      <c r="U34" s="166"/>
      <c r="V34" s="249" t="s">
        <v>432</v>
      </c>
    </row>
    <row r="35" spans="1:22" ht="123" customHeight="1" thickBot="1" thickTop="1">
      <c r="A35" s="448"/>
      <c r="B35" s="387" t="s">
        <v>306</v>
      </c>
      <c r="C35" s="387"/>
      <c r="D35" s="387"/>
      <c r="E35" s="141">
        <f>+'Cadre de Performance'!F30</f>
        <v>2500</v>
      </c>
      <c r="F35" s="141"/>
      <c r="G35" s="142" t="e">
        <f t="shared" si="2"/>
        <v>#DIV/0!</v>
      </c>
      <c r="H35" s="155">
        <f>L35+M35+N35+O35+P35+Q35+R35+S35+T35+U35</f>
        <v>756</v>
      </c>
      <c r="I35" s="48">
        <f>+E35</f>
        <v>2500</v>
      </c>
      <c r="J35" s="104">
        <f t="shared" si="1"/>
        <v>0.3024</v>
      </c>
      <c r="K35" s="105" t="e">
        <f aca="true" t="shared" si="6" ref="K35:K42">+J35/G35</f>
        <v>#DIV/0!</v>
      </c>
      <c r="L35" s="60">
        <f>+'BAMAKO Q3'!F34</f>
        <v>293</v>
      </c>
      <c r="M35" s="60">
        <f>+'KAYES Q3'!F34</f>
        <v>79</v>
      </c>
      <c r="N35" s="61">
        <f>+'KOULIKORO Q3'!F34</f>
        <v>62</v>
      </c>
      <c r="O35" s="61">
        <f>+'SIKASSO Q3'!F35</f>
        <v>140</v>
      </c>
      <c r="P35" s="61">
        <f>+'SEGOU Q3'!F34</f>
        <v>124</v>
      </c>
      <c r="Q35" s="61">
        <f>+'MOPTI Q3'!F34</f>
        <v>54</v>
      </c>
      <c r="R35" s="61">
        <f>+'TOMBOUCTOU Q3'!F34</f>
        <v>0</v>
      </c>
      <c r="S35" s="61">
        <f>+'GAO Q3'!F34</f>
        <v>4</v>
      </c>
      <c r="T35" s="61">
        <f>+'MENAKA Q3'!F34</f>
        <v>0</v>
      </c>
      <c r="U35" s="61">
        <f>+'KIDAL Q3'!F34</f>
        <v>0</v>
      </c>
      <c r="V35" s="249" t="s">
        <v>434</v>
      </c>
    </row>
    <row r="36" spans="1:22" ht="45.75" customHeight="1" thickBot="1" thickTop="1">
      <c r="A36" s="448"/>
      <c r="B36" s="387" t="s">
        <v>307</v>
      </c>
      <c r="C36" s="387"/>
      <c r="D36" s="387"/>
      <c r="E36" s="140"/>
      <c r="F36" s="141"/>
      <c r="G36" s="142" t="e">
        <f t="shared" si="2"/>
        <v>#DIV/0!</v>
      </c>
      <c r="H36" s="155">
        <f t="shared" si="0"/>
        <v>0</v>
      </c>
      <c r="I36" s="48">
        <f>+E36</f>
        <v>0</v>
      </c>
      <c r="J36" s="104" t="e">
        <f t="shared" si="1"/>
        <v>#DIV/0!</v>
      </c>
      <c r="K36" s="105" t="e">
        <f t="shared" si="6"/>
        <v>#DIV/0!</v>
      </c>
      <c r="L36" s="60"/>
      <c r="M36" s="60"/>
      <c r="N36" s="61"/>
      <c r="O36" s="61"/>
      <c r="P36" s="61"/>
      <c r="Q36" s="61"/>
      <c r="R36" s="61"/>
      <c r="S36" s="61"/>
      <c r="T36" s="61"/>
      <c r="U36" s="61"/>
      <c r="V36" s="62" t="s">
        <v>335</v>
      </c>
    </row>
    <row r="37" spans="1:22" ht="54" customHeight="1" thickBot="1" thickTop="1">
      <c r="A37" s="448"/>
      <c r="B37" s="387" t="s">
        <v>308</v>
      </c>
      <c r="C37" s="387"/>
      <c r="D37" s="387"/>
      <c r="E37" s="140"/>
      <c r="F37" s="141"/>
      <c r="G37" s="142" t="e">
        <f t="shared" si="2"/>
        <v>#DIV/0!</v>
      </c>
      <c r="H37" s="155">
        <f>L37+M37+N37+O37+P37+Q37+R37+S37+T37+U37</f>
        <v>99</v>
      </c>
      <c r="I37" s="48">
        <f>+E37</f>
        <v>0</v>
      </c>
      <c r="J37" s="104" t="e">
        <f>H37/I37</f>
        <v>#DIV/0!</v>
      </c>
      <c r="K37" s="105" t="e">
        <f t="shared" si="6"/>
        <v>#DIV/0!</v>
      </c>
      <c r="L37" s="60">
        <f>+'BAMAKO Q3'!F36</f>
        <v>56</v>
      </c>
      <c r="M37" s="60">
        <f>+'KAYES Q3'!F36</f>
        <v>8</v>
      </c>
      <c r="N37" s="61">
        <f>'KOULIKORO Q3'!F36</f>
        <v>4</v>
      </c>
      <c r="O37" s="61">
        <f>'SIKASSO Q3'!F37</f>
        <v>16</v>
      </c>
      <c r="P37" s="61">
        <f>+'SEGOU Q3'!F36</f>
        <v>5</v>
      </c>
      <c r="Q37" s="61">
        <f>'MOPTI Q3'!F36</f>
        <v>6</v>
      </c>
      <c r="R37" s="61">
        <f>'TOMBOUCTOU Q3'!F36</f>
        <v>2</v>
      </c>
      <c r="S37" s="61">
        <f>'GAO Q3'!F36</f>
        <v>2</v>
      </c>
      <c r="T37" s="61">
        <f>+'MENAKA Q3'!F36</f>
        <v>0</v>
      </c>
      <c r="U37" s="61">
        <f>'KIDAL Q3'!F33</f>
        <v>0</v>
      </c>
      <c r="V37" s="62" t="s">
        <v>335</v>
      </c>
    </row>
    <row r="38" spans="1:22" ht="51.75" customHeight="1" thickBot="1" thickTop="1">
      <c r="A38" s="447" t="s">
        <v>260</v>
      </c>
      <c r="B38" s="387" t="s">
        <v>301</v>
      </c>
      <c r="C38" s="387"/>
      <c r="D38" s="387"/>
      <c r="E38" s="140">
        <v>95</v>
      </c>
      <c r="F38" s="141"/>
      <c r="G38" s="142" t="e">
        <f t="shared" si="2"/>
        <v>#DIV/0!</v>
      </c>
      <c r="H38" s="155">
        <f>L38+M38+N38+O38+P38+Q38+R38+S38+T38+U38</f>
        <v>95</v>
      </c>
      <c r="I38" s="48">
        <v>95</v>
      </c>
      <c r="J38" s="104">
        <f t="shared" si="1"/>
        <v>1</v>
      </c>
      <c r="K38" s="105" t="e">
        <f t="shared" si="6"/>
        <v>#DIV/0!</v>
      </c>
      <c r="L38" s="60">
        <f>+'BAMAKO Q3'!F37</f>
        <v>17</v>
      </c>
      <c r="M38" s="60">
        <f>+'KAYES Q3'!F37</f>
        <v>12</v>
      </c>
      <c r="N38" s="61">
        <f>+'KOULIKORO Q3'!F37</f>
        <v>11</v>
      </c>
      <c r="O38" s="61">
        <f>+'SIKASSO Q3'!F38</f>
        <v>17</v>
      </c>
      <c r="P38" s="61">
        <f>+'SEGOU Q3'!F37</f>
        <v>13</v>
      </c>
      <c r="Q38" s="61">
        <f>+'MOPTI Q3'!F37</f>
        <v>14</v>
      </c>
      <c r="R38" s="61">
        <f>+'TOMBOUCTOU Q3'!F37</f>
        <v>6</v>
      </c>
      <c r="S38" s="61">
        <f>+'GAO Q3'!F37</f>
        <v>4</v>
      </c>
      <c r="T38" s="61">
        <f>+'MENAKA Q3'!F37</f>
        <v>1</v>
      </c>
      <c r="U38" s="61">
        <f>+'KIDAL Q3'!F37</f>
        <v>0</v>
      </c>
      <c r="V38" s="250" t="s">
        <v>436</v>
      </c>
    </row>
    <row r="39" spans="1:22" ht="57.75" customHeight="1" thickBot="1" thickTop="1">
      <c r="A39" s="448"/>
      <c r="B39" s="400" t="s">
        <v>302</v>
      </c>
      <c r="C39" s="401"/>
      <c r="D39" s="391"/>
      <c r="E39" s="140">
        <v>817</v>
      </c>
      <c r="F39" s="141"/>
      <c r="G39" s="142" t="e">
        <f t="shared" si="2"/>
        <v>#DIV/0!</v>
      </c>
      <c r="H39" s="155">
        <f t="shared" si="0"/>
        <v>780</v>
      </c>
      <c r="I39" s="48"/>
      <c r="J39" s="104" t="e">
        <f>H39/I39</f>
        <v>#DIV/0!</v>
      </c>
      <c r="K39" s="105" t="e">
        <f t="shared" si="6"/>
        <v>#DIV/0!</v>
      </c>
      <c r="L39" s="60">
        <f>+'BAMAKO Q3'!F38</f>
        <v>163</v>
      </c>
      <c r="M39" s="60">
        <f>+'KAYES Q3'!F38</f>
        <v>68</v>
      </c>
      <c r="N39" s="61">
        <f>+'KOULIKORO Q3'!F38</f>
        <v>177</v>
      </c>
      <c r="O39" s="61">
        <f>+'SIKASSO Q3'!F39</f>
        <v>67</v>
      </c>
      <c r="P39" s="61">
        <f>+'SEGOU Q3'!F38</f>
        <v>80</v>
      </c>
      <c r="Q39" s="61">
        <f>+'MOPTI Q3'!F38</f>
        <v>126</v>
      </c>
      <c r="R39" s="61">
        <f>+'TOMBOUCTOU Q3'!F38</f>
        <v>53</v>
      </c>
      <c r="S39" s="61">
        <f>+'GAO Q3'!F38</f>
        <v>43</v>
      </c>
      <c r="T39" s="61">
        <f>+'MENAKA Q3'!F38</f>
        <v>3</v>
      </c>
      <c r="U39" s="61">
        <f>'KIDAL Q3'!F36</f>
        <v>0</v>
      </c>
      <c r="V39" s="250" t="s">
        <v>447</v>
      </c>
    </row>
    <row r="40" spans="1:22" ht="66" customHeight="1" thickBot="1" thickTop="1">
      <c r="A40" s="448"/>
      <c r="B40" s="387" t="s">
        <v>303</v>
      </c>
      <c r="C40" s="387"/>
      <c r="D40" s="387"/>
      <c r="E40" s="140">
        <v>95</v>
      </c>
      <c r="F40" s="140"/>
      <c r="G40" s="142" t="e">
        <f t="shared" si="2"/>
        <v>#DIV/0!</v>
      </c>
      <c r="H40" s="155">
        <f t="shared" si="0"/>
        <v>261</v>
      </c>
      <c r="I40" s="48"/>
      <c r="J40" s="104" t="e">
        <f t="shared" si="1"/>
        <v>#DIV/0!</v>
      </c>
      <c r="K40" s="105" t="e">
        <f t="shared" si="6"/>
        <v>#DIV/0!</v>
      </c>
      <c r="L40" s="60">
        <f>+'BAMAKO Q3'!F39</f>
        <v>49</v>
      </c>
      <c r="M40" s="60">
        <f>+'KAYES Q3'!F39</f>
        <v>36</v>
      </c>
      <c r="N40" s="61">
        <f>+'KOULIKORO Q3'!F39</f>
        <v>33</v>
      </c>
      <c r="O40" s="61">
        <f>+'SIKASSO Q3'!F40</f>
        <v>54</v>
      </c>
      <c r="P40" s="61">
        <f>+'SEGOU Q3'!F39</f>
        <v>42</v>
      </c>
      <c r="Q40" s="61">
        <f>+'MOPTI Q3'!F37</f>
        <v>14</v>
      </c>
      <c r="R40" s="61">
        <f>+'TOMBOUCTOU Q3'!F39</f>
        <v>18</v>
      </c>
      <c r="S40" s="61">
        <f>+'GAO Q3'!F39</f>
        <v>12</v>
      </c>
      <c r="T40" s="61">
        <f>+'MENAKA Q3'!F39</f>
        <v>3</v>
      </c>
      <c r="U40" s="61">
        <f>+'KIDAL Q3'!F39</f>
        <v>0</v>
      </c>
      <c r="V40" s="250" t="s">
        <v>448</v>
      </c>
    </row>
    <row r="41" spans="1:22" ht="85.5" customHeight="1" thickBot="1" thickTop="1">
      <c r="A41" s="450"/>
      <c r="B41" s="387" t="s">
        <v>304</v>
      </c>
      <c r="C41" s="387"/>
      <c r="D41" s="387"/>
      <c r="E41" s="140">
        <f>817*3</f>
        <v>2451</v>
      </c>
      <c r="F41" s="141"/>
      <c r="G41" s="142" t="e">
        <f t="shared" si="2"/>
        <v>#DIV/0!</v>
      </c>
      <c r="H41" s="155">
        <f>L41+M41+N41+O41+P41+Q41+R41+S41+T41+U41</f>
        <v>2225</v>
      </c>
      <c r="I41" s="48">
        <v>2451</v>
      </c>
      <c r="J41" s="104">
        <f>H41/I41</f>
        <v>0.9077927376580988</v>
      </c>
      <c r="K41" s="105" t="e">
        <f t="shared" si="6"/>
        <v>#DIV/0!</v>
      </c>
      <c r="L41" s="60">
        <f>+'BAMAKO Q3'!F40</f>
        <v>477</v>
      </c>
      <c r="M41" s="60">
        <f>+'KAYES Q3'!F40</f>
        <v>204</v>
      </c>
      <c r="N41" s="61">
        <f>+'KOULIKORO Q3'!F40</f>
        <v>507</v>
      </c>
      <c r="O41" s="61">
        <f>+'SIKASSO Q3'!F41</f>
        <v>201</v>
      </c>
      <c r="P41" s="61">
        <f>+'SEGOU Q3'!F40</f>
        <v>215</v>
      </c>
      <c r="Q41" s="61">
        <f>+'MOPTI Q3'!F40</f>
        <v>348</v>
      </c>
      <c r="R41" s="61">
        <f>+'TOMBOUCTOU Q3'!F40</f>
        <v>141</v>
      </c>
      <c r="S41" s="61">
        <f>+'GAO Q3'!F40</f>
        <v>123</v>
      </c>
      <c r="T41" s="61">
        <f>+'MENAKA Q3'!F40</f>
        <v>9</v>
      </c>
      <c r="U41" s="61">
        <f>+'KIDAL Q3'!F40</f>
        <v>0</v>
      </c>
      <c r="V41" s="347" t="s">
        <v>449</v>
      </c>
    </row>
    <row r="42" spans="1:22" ht="96" customHeight="1" thickBot="1" thickTop="1">
      <c r="A42" s="100" t="s">
        <v>266</v>
      </c>
      <c r="B42" s="429" t="s">
        <v>267</v>
      </c>
      <c r="C42" s="429"/>
      <c r="D42" s="430"/>
      <c r="E42" s="141"/>
      <c r="F42" s="141"/>
      <c r="G42" s="142" t="e">
        <f t="shared" si="2"/>
        <v>#DIV/0!</v>
      </c>
      <c r="H42" s="155">
        <f>L42+M42+N42+O42+P42+Q42+R42+S42+T42+U42</f>
        <v>33353</v>
      </c>
      <c r="I42" s="48">
        <f>+F42</f>
        <v>0</v>
      </c>
      <c r="J42" s="104" t="e">
        <f>H42/I42</f>
        <v>#DIV/0!</v>
      </c>
      <c r="K42" s="105" t="e">
        <f t="shared" si="6"/>
        <v>#DIV/0!</v>
      </c>
      <c r="L42" s="60">
        <f>+'BAMAKO Q3'!F41</f>
        <v>5627</v>
      </c>
      <c r="M42" s="60">
        <f>+'KAYES Q3'!F41</f>
        <v>3316</v>
      </c>
      <c r="N42" s="61">
        <f>+'KOULIKORO Q3'!F41</f>
        <v>2196</v>
      </c>
      <c r="O42" s="61">
        <f>+'SIKASSO Q3'!F42</f>
        <v>13855</v>
      </c>
      <c r="P42" s="61">
        <f>+'SEGOU Q3'!F41</f>
        <v>4936</v>
      </c>
      <c r="Q42" s="61">
        <f>+'MOPTI Q3'!F41</f>
        <v>2659</v>
      </c>
      <c r="R42" s="61">
        <f>+'TOMBOUCTOU Q3'!F41</f>
        <v>514</v>
      </c>
      <c r="S42" s="61">
        <f>+'GAO Q3'!F41</f>
        <v>230</v>
      </c>
      <c r="T42" s="61">
        <f>+'MENAKA Q3'!F41</f>
        <v>20</v>
      </c>
      <c r="U42" s="61">
        <f>+'KIDAL Q3'!F41</f>
        <v>0</v>
      </c>
      <c r="V42" s="250" t="s">
        <v>450</v>
      </c>
    </row>
    <row r="43" spans="1:21" ht="15.75">
      <c r="A43" s="51"/>
      <c r="B43" s="51"/>
      <c r="C43" s="51"/>
      <c r="D43" s="51"/>
      <c r="E43" s="53"/>
      <c r="F43" s="53"/>
      <c r="G43" s="53"/>
      <c r="H43" s="51"/>
      <c r="I43" s="51"/>
      <c r="J43" s="51"/>
      <c r="K43" s="51"/>
      <c r="L43" s="51"/>
      <c r="M43" s="51"/>
      <c r="N43" s="51"/>
      <c r="O43" s="51"/>
      <c r="P43" s="51"/>
      <c r="Q43" s="51"/>
      <c r="R43" s="51"/>
      <c r="S43" s="51"/>
      <c r="T43" s="51"/>
      <c r="U43" s="51"/>
    </row>
    <row r="44" spans="1:22" ht="15.75">
      <c r="A44" s="51"/>
      <c r="B44" s="51"/>
      <c r="C44" s="51"/>
      <c r="D44" s="51"/>
      <c r="E44" s="51"/>
      <c r="F44" s="51"/>
      <c r="G44" s="51"/>
      <c r="H44" s="51"/>
      <c r="I44" s="51"/>
      <c r="J44" s="51"/>
      <c r="K44" s="51"/>
      <c r="L44" s="51"/>
      <c r="M44" s="51"/>
      <c r="N44" s="51"/>
      <c r="O44" s="51"/>
      <c r="P44" s="51"/>
      <c r="Q44" s="51"/>
      <c r="R44" s="51"/>
      <c r="S44" s="51"/>
      <c r="T44" s="51"/>
      <c r="U44" s="51"/>
      <c r="V44" s="52"/>
    </row>
    <row r="45" spans="1:22" ht="15.75">
      <c r="A45" s="51"/>
      <c r="B45" s="51"/>
      <c r="C45" s="51"/>
      <c r="D45" s="51"/>
      <c r="E45" s="51"/>
      <c r="F45" s="51"/>
      <c r="G45" s="51"/>
      <c r="H45" s="51"/>
      <c r="I45" s="51"/>
      <c r="J45" s="51"/>
      <c r="K45" s="51"/>
      <c r="L45" s="51"/>
      <c r="M45" s="51"/>
      <c r="N45" s="51"/>
      <c r="O45" s="51"/>
      <c r="P45" s="51"/>
      <c r="Q45" s="51"/>
      <c r="R45" s="51"/>
      <c r="S45" s="51"/>
      <c r="T45" s="51"/>
      <c r="U45" s="51"/>
      <c r="V45" s="52"/>
    </row>
    <row r="46" spans="1:22" ht="15.75">
      <c r="A46" s="51"/>
      <c r="B46" s="51"/>
      <c r="C46" s="51"/>
      <c r="D46" s="51"/>
      <c r="E46" s="51"/>
      <c r="F46" s="51"/>
      <c r="G46" s="51"/>
      <c r="H46" s="51"/>
      <c r="I46" s="51"/>
      <c r="J46" s="51"/>
      <c r="K46" s="51"/>
      <c r="L46" s="51"/>
      <c r="M46" s="51"/>
      <c r="N46" s="51"/>
      <c r="O46" s="51"/>
      <c r="P46" s="51"/>
      <c r="Q46" s="51"/>
      <c r="R46" s="51"/>
      <c r="S46" s="51"/>
      <c r="T46" s="51"/>
      <c r="U46" s="51"/>
      <c r="V46" s="52"/>
    </row>
    <row r="47" spans="1:22" ht="15.75">
      <c r="A47" s="51"/>
      <c r="B47" s="51"/>
      <c r="C47" s="51"/>
      <c r="D47" s="51"/>
      <c r="E47" s="51"/>
      <c r="F47" s="51"/>
      <c r="G47" s="51"/>
      <c r="H47" s="51"/>
      <c r="I47" s="51"/>
      <c r="J47" s="51"/>
      <c r="K47" s="51"/>
      <c r="L47" s="51"/>
      <c r="M47" s="51"/>
      <c r="N47" s="51"/>
      <c r="O47" s="51"/>
      <c r="P47" s="51"/>
      <c r="Q47" s="51"/>
      <c r="R47" s="51"/>
      <c r="S47" s="51"/>
      <c r="T47" s="51"/>
      <c r="U47" s="51"/>
      <c r="V47" s="52"/>
    </row>
    <row r="48" spans="1:22" ht="15.75">
      <c r="A48" s="51"/>
      <c r="B48" s="51"/>
      <c r="C48" s="51"/>
      <c r="D48" s="51"/>
      <c r="E48" s="51"/>
      <c r="F48" s="51"/>
      <c r="G48" s="51"/>
      <c r="H48" s="51"/>
      <c r="I48" s="51"/>
      <c r="J48" s="51"/>
      <c r="K48" s="51"/>
      <c r="L48" s="51"/>
      <c r="M48" s="51"/>
      <c r="N48" s="51"/>
      <c r="O48" s="51"/>
      <c r="P48" s="51"/>
      <c r="Q48" s="51"/>
      <c r="R48" s="51"/>
      <c r="S48" s="51"/>
      <c r="T48" s="51"/>
      <c r="U48" s="51"/>
      <c r="V48" s="52"/>
    </row>
    <row r="49" spans="1:22" ht="15.75">
      <c r="A49" s="51"/>
      <c r="B49" s="51"/>
      <c r="C49" s="51"/>
      <c r="D49" s="51"/>
      <c r="E49" s="51"/>
      <c r="F49" s="51"/>
      <c r="G49" s="51"/>
      <c r="H49" s="51"/>
      <c r="I49" s="51"/>
      <c r="J49" s="51"/>
      <c r="K49" s="51"/>
      <c r="L49" s="51"/>
      <c r="M49" s="51"/>
      <c r="N49" s="51"/>
      <c r="O49" s="51"/>
      <c r="P49" s="51"/>
      <c r="Q49" s="51"/>
      <c r="R49" s="51"/>
      <c r="S49" s="51"/>
      <c r="T49" s="51"/>
      <c r="U49" s="51"/>
      <c r="V49" s="52"/>
    </row>
    <row r="50" spans="1:22" ht="15.75">
      <c r="A50" s="51"/>
      <c r="B50" s="51"/>
      <c r="C50" s="51"/>
      <c r="D50" s="51"/>
      <c r="E50" s="51"/>
      <c r="F50" s="51"/>
      <c r="G50" s="51"/>
      <c r="H50" s="51"/>
      <c r="I50" s="51"/>
      <c r="J50" s="51"/>
      <c r="K50" s="51"/>
      <c r="L50" s="51"/>
      <c r="M50" s="51"/>
      <c r="N50" s="51"/>
      <c r="O50" s="51"/>
      <c r="P50" s="51"/>
      <c r="Q50" s="51"/>
      <c r="R50" s="51"/>
      <c r="S50" s="51"/>
      <c r="T50" s="51"/>
      <c r="U50" s="51"/>
      <c r="V50" s="52"/>
    </row>
    <row r="51" spans="1:22" ht="15.75">
      <c r="A51" s="51"/>
      <c r="B51" s="51"/>
      <c r="C51" s="51"/>
      <c r="D51" s="51"/>
      <c r="E51" s="51"/>
      <c r="F51" s="51"/>
      <c r="G51" s="51"/>
      <c r="H51" s="51"/>
      <c r="I51" s="51"/>
      <c r="J51" s="51"/>
      <c r="K51" s="51"/>
      <c r="L51" s="51"/>
      <c r="M51" s="51"/>
      <c r="N51" s="51"/>
      <c r="O51" s="51"/>
      <c r="P51" s="51"/>
      <c r="Q51" s="51"/>
      <c r="R51" s="51"/>
      <c r="S51" s="51"/>
      <c r="T51" s="51"/>
      <c r="U51" s="51"/>
      <c r="V51" s="52"/>
    </row>
    <row r="52" spans="1:22" ht="15.75">
      <c r="A52" s="51"/>
      <c r="B52" s="51"/>
      <c r="C52" s="51"/>
      <c r="D52" s="51"/>
      <c r="E52" s="51"/>
      <c r="F52" s="51"/>
      <c r="G52" s="51"/>
      <c r="H52" s="51"/>
      <c r="I52" s="51"/>
      <c r="J52" s="51"/>
      <c r="K52" s="51"/>
      <c r="L52" s="51"/>
      <c r="M52" s="51"/>
      <c r="N52" s="51"/>
      <c r="O52" s="51"/>
      <c r="P52" s="51"/>
      <c r="Q52" s="51"/>
      <c r="R52" s="51"/>
      <c r="S52" s="51"/>
      <c r="T52" s="51"/>
      <c r="U52" s="51"/>
      <c r="V52" s="52"/>
    </row>
    <row r="53" spans="1:22" ht="15.75">
      <c r="A53" s="51"/>
      <c r="B53" s="51"/>
      <c r="C53" s="51"/>
      <c r="D53" s="51"/>
      <c r="E53" s="51"/>
      <c r="F53" s="51"/>
      <c r="G53" s="51"/>
      <c r="H53" s="51"/>
      <c r="I53" s="51"/>
      <c r="J53" s="51"/>
      <c r="K53" s="51"/>
      <c r="L53" s="51"/>
      <c r="M53" s="51"/>
      <c r="N53" s="51"/>
      <c r="O53" s="51"/>
      <c r="P53" s="51"/>
      <c r="Q53" s="51"/>
      <c r="R53" s="51"/>
      <c r="S53" s="51"/>
      <c r="T53" s="51"/>
      <c r="U53" s="51"/>
      <c r="V53" s="52"/>
    </row>
    <row r="54" spans="1:22" ht="15.75">
      <c r="A54" s="51"/>
      <c r="B54" s="51"/>
      <c r="C54" s="51"/>
      <c r="D54" s="51"/>
      <c r="E54" s="51"/>
      <c r="F54" s="51"/>
      <c r="G54" s="51"/>
      <c r="H54" s="51"/>
      <c r="I54" s="51"/>
      <c r="J54" s="51"/>
      <c r="K54" s="51"/>
      <c r="L54" s="51"/>
      <c r="M54" s="51"/>
      <c r="N54" s="51"/>
      <c r="O54" s="51"/>
      <c r="P54" s="51"/>
      <c r="Q54" s="51"/>
      <c r="R54" s="51"/>
      <c r="S54" s="51"/>
      <c r="T54" s="51"/>
      <c r="U54" s="51"/>
      <c r="V54" s="52"/>
    </row>
    <row r="55" spans="1:22" ht="15.75">
      <c r="A55" s="51"/>
      <c r="B55" s="51"/>
      <c r="C55" s="51"/>
      <c r="D55" s="51"/>
      <c r="E55" s="51"/>
      <c r="F55" s="51"/>
      <c r="G55" s="51"/>
      <c r="H55" s="51"/>
      <c r="I55" s="51"/>
      <c r="J55" s="51"/>
      <c r="K55" s="51"/>
      <c r="L55" s="51"/>
      <c r="M55" s="51"/>
      <c r="N55" s="51"/>
      <c r="O55" s="51"/>
      <c r="P55" s="51"/>
      <c r="Q55" s="51"/>
      <c r="R55" s="51"/>
      <c r="S55" s="51"/>
      <c r="T55" s="51"/>
      <c r="U55" s="51"/>
      <c r="V55" s="52"/>
    </row>
    <row r="56" spans="1:22" ht="15.75">
      <c r="A56" s="51"/>
      <c r="B56" s="51"/>
      <c r="C56" s="51"/>
      <c r="D56" s="51"/>
      <c r="E56" s="51"/>
      <c r="F56" s="51"/>
      <c r="G56" s="51"/>
      <c r="H56" s="51"/>
      <c r="I56" s="51"/>
      <c r="J56" s="51"/>
      <c r="K56" s="51"/>
      <c r="L56" s="51"/>
      <c r="M56" s="51"/>
      <c r="N56" s="51"/>
      <c r="O56" s="51"/>
      <c r="P56" s="51"/>
      <c r="Q56" s="51"/>
      <c r="R56" s="51"/>
      <c r="S56" s="51"/>
      <c r="T56" s="51"/>
      <c r="U56" s="51"/>
      <c r="V56" s="52"/>
    </row>
    <row r="57" spans="1:22" ht="15.75">
      <c r="A57" s="51"/>
      <c r="B57" s="51"/>
      <c r="C57" s="51"/>
      <c r="D57" s="51"/>
      <c r="E57" s="51"/>
      <c r="F57" s="51"/>
      <c r="G57" s="51"/>
      <c r="H57" s="51"/>
      <c r="I57" s="51"/>
      <c r="J57" s="51"/>
      <c r="K57" s="51"/>
      <c r="L57" s="51"/>
      <c r="M57" s="51"/>
      <c r="N57" s="51"/>
      <c r="O57" s="51"/>
      <c r="P57" s="51"/>
      <c r="Q57" s="51"/>
      <c r="R57" s="51"/>
      <c r="S57" s="51"/>
      <c r="T57" s="51"/>
      <c r="U57" s="51"/>
      <c r="V57" s="52"/>
    </row>
    <row r="58" spans="1:22" ht="15.75">
      <c r="A58" s="51"/>
      <c r="B58" s="51"/>
      <c r="C58" s="51"/>
      <c r="D58" s="51"/>
      <c r="E58" s="51"/>
      <c r="F58" s="51"/>
      <c r="G58" s="51"/>
      <c r="H58" s="51"/>
      <c r="I58" s="51"/>
      <c r="J58" s="51"/>
      <c r="K58" s="51"/>
      <c r="L58" s="51"/>
      <c r="M58" s="51"/>
      <c r="N58" s="51"/>
      <c r="O58" s="51"/>
      <c r="P58" s="51"/>
      <c r="Q58" s="51"/>
      <c r="R58" s="51"/>
      <c r="S58" s="51"/>
      <c r="T58" s="51"/>
      <c r="U58" s="51"/>
      <c r="V58" s="52"/>
    </row>
    <row r="59" spans="1:22" ht="15.75">
      <c r="A59" s="51"/>
      <c r="B59" s="51"/>
      <c r="C59" s="51"/>
      <c r="D59" s="51"/>
      <c r="E59" s="51"/>
      <c r="F59" s="51"/>
      <c r="G59" s="51"/>
      <c r="H59" s="51"/>
      <c r="I59" s="51"/>
      <c r="J59" s="51"/>
      <c r="K59" s="51"/>
      <c r="L59" s="51"/>
      <c r="M59" s="51"/>
      <c r="N59" s="51"/>
      <c r="O59" s="51"/>
      <c r="P59" s="51"/>
      <c r="Q59" s="51"/>
      <c r="R59" s="51"/>
      <c r="S59" s="51"/>
      <c r="T59" s="51"/>
      <c r="U59" s="51"/>
      <c r="V59" s="52"/>
    </row>
    <row r="60" spans="1:22" ht="15.75">
      <c r="A60" s="51"/>
      <c r="B60" s="51"/>
      <c r="C60" s="51"/>
      <c r="D60" s="51"/>
      <c r="E60" s="51"/>
      <c r="F60" s="51"/>
      <c r="G60" s="51"/>
      <c r="H60" s="51"/>
      <c r="I60" s="51"/>
      <c r="J60" s="51"/>
      <c r="K60" s="51"/>
      <c r="L60" s="51"/>
      <c r="M60" s="51"/>
      <c r="N60" s="51"/>
      <c r="O60" s="51"/>
      <c r="P60" s="51"/>
      <c r="Q60" s="51"/>
      <c r="R60" s="51"/>
      <c r="S60" s="51"/>
      <c r="T60" s="51"/>
      <c r="U60" s="51"/>
      <c r="V60" s="52"/>
    </row>
    <row r="61" spans="1:22" ht="15.75">
      <c r="A61" s="51"/>
      <c r="B61" s="51"/>
      <c r="C61" s="51"/>
      <c r="D61" s="51"/>
      <c r="E61" s="51"/>
      <c r="F61" s="51"/>
      <c r="G61" s="51"/>
      <c r="H61" s="51"/>
      <c r="I61" s="51"/>
      <c r="J61" s="51"/>
      <c r="K61" s="51"/>
      <c r="L61" s="51"/>
      <c r="M61" s="51"/>
      <c r="N61" s="51"/>
      <c r="O61" s="51"/>
      <c r="P61" s="51"/>
      <c r="Q61" s="51"/>
      <c r="R61" s="51"/>
      <c r="S61" s="51"/>
      <c r="T61" s="51"/>
      <c r="U61" s="51"/>
      <c r="V61" s="52"/>
    </row>
    <row r="62" spans="1:22" ht="15.75">
      <c r="A62" s="51"/>
      <c r="B62" s="51"/>
      <c r="C62" s="51"/>
      <c r="D62" s="51"/>
      <c r="E62" s="51"/>
      <c r="F62" s="51"/>
      <c r="G62" s="51"/>
      <c r="H62" s="51"/>
      <c r="I62" s="51"/>
      <c r="J62" s="51"/>
      <c r="K62" s="51"/>
      <c r="L62" s="51"/>
      <c r="M62" s="51"/>
      <c r="N62" s="51"/>
      <c r="O62" s="51"/>
      <c r="P62" s="51"/>
      <c r="Q62" s="51"/>
      <c r="R62" s="51"/>
      <c r="S62" s="51"/>
      <c r="T62" s="51"/>
      <c r="U62" s="51"/>
      <c r="V62" s="52"/>
    </row>
    <row r="63" spans="1:22" ht="15.75">
      <c r="A63" s="51"/>
      <c r="B63" s="51"/>
      <c r="C63" s="51"/>
      <c r="D63" s="51"/>
      <c r="E63" s="51"/>
      <c r="F63" s="51"/>
      <c r="G63" s="51"/>
      <c r="H63" s="51"/>
      <c r="I63" s="51"/>
      <c r="J63" s="51"/>
      <c r="K63" s="51"/>
      <c r="L63" s="51"/>
      <c r="M63" s="51"/>
      <c r="N63" s="51"/>
      <c r="O63" s="51"/>
      <c r="P63" s="51"/>
      <c r="Q63" s="51"/>
      <c r="R63" s="51"/>
      <c r="S63" s="51"/>
      <c r="T63" s="51"/>
      <c r="U63" s="51"/>
      <c r="V63" s="52"/>
    </row>
    <row r="64" spans="1:22" ht="15.75">
      <c r="A64" s="51"/>
      <c r="B64" s="51"/>
      <c r="C64" s="51"/>
      <c r="D64" s="51"/>
      <c r="E64" s="51"/>
      <c r="F64" s="51"/>
      <c r="G64" s="51"/>
      <c r="H64" s="51"/>
      <c r="I64" s="51"/>
      <c r="J64" s="51"/>
      <c r="K64" s="51"/>
      <c r="L64" s="51"/>
      <c r="M64" s="51"/>
      <c r="N64" s="51"/>
      <c r="O64" s="51"/>
      <c r="P64" s="51"/>
      <c r="Q64" s="51"/>
      <c r="R64" s="51"/>
      <c r="S64" s="51"/>
      <c r="T64" s="51"/>
      <c r="U64" s="51"/>
      <c r="V64" s="52"/>
    </row>
    <row r="65" spans="1:22" ht="15.75">
      <c r="A65" s="51"/>
      <c r="B65" s="51"/>
      <c r="C65" s="51"/>
      <c r="D65" s="51"/>
      <c r="E65" s="51"/>
      <c r="F65" s="51"/>
      <c r="G65" s="51"/>
      <c r="H65" s="51"/>
      <c r="I65" s="51"/>
      <c r="J65" s="51"/>
      <c r="K65" s="51"/>
      <c r="L65" s="51"/>
      <c r="M65" s="51"/>
      <c r="N65" s="51"/>
      <c r="O65" s="51"/>
      <c r="P65" s="51"/>
      <c r="Q65" s="51"/>
      <c r="R65" s="51"/>
      <c r="S65" s="51"/>
      <c r="T65" s="51"/>
      <c r="U65" s="51"/>
      <c r="V65" s="52"/>
    </row>
    <row r="66" spans="1:22" ht="15.75">
      <c r="A66" s="51"/>
      <c r="B66" s="51"/>
      <c r="C66" s="51"/>
      <c r="D66" s="51"/>
      <c r="E66" s="51"/>
      <c r="F66" s="51"/>
      <c r="G66" s="51"/>
      <c r="H66" s="51"/>
      <c r="I66" s="51"/>
      <c r="J66" s="51"/>
      <c r="K66" s="51"/>
      <c r="L66" s="51"/>
      <c r="M66" s="51"/>
      <c r="N66" s="51"/>
      <c r="O66" s="51"/>
      <c r="P66" s="51"/>
      <c r="Q66" s="51"/>
      <c r="R66" s="51"/>
      <c r="S66" s="51"/>
      <c r="T66" s="51"/>
      <c r="U66" s="51"/>
      <c r="V66" s="52"/>
    </row>
    <row r="67" spans="1:22" ht="15.75">
      <c r="A67" s="51"/>
      <c r="B67" s="51"/>
      <c r="C67" s="51"/>
      <c r="D67" s="51"/>
      <c r="E67" s="51"/>
      <c r="F67" s="51"/>
      <c r="G67" s="51"/>
      <c r="H67" s="51"/>
      <c r="I67" s="51"/>
      <c r="J67" s="51"/>
      <c r="K67" s="51"/>
      <c r="L67" s="51"/>
      <c r="M67" s="51"/>
      <c r="N67" s="51"/>
      <c r="O67" s="51"/>
      <c r="P67" s="51"/>
      <c r="Q67" s="51"/>
      <c r="R67" s="51"/>
      <c r="S67" s="51"/>
      <c r="T67" s="51"/>
      <c r="U67" s="51"/>
      <c r="V67" s="52"/>
    </row>
    <row r="68" spans="1:22" ht="15.75">
      <c r="A68" s="51"/>
      <c r="B68" s="51"/>
      <c r="C68" s="51"/>
      <c r="D68" s="51"/>
      <c r="E68" s="51"/>
      <c r="F68" s="51"/>
      <c r="G68" s="51"/>
      <c r="H68" s="51"/>
      <c r="I68" s="51"/>
      <c r="J68" s="51"/>
      <c r="K68" s="51"/>
      <c r="L68" s="51"/>
      <c r="M68" s="51"/>
      <c r="N68" s="51"/>
      <c r="O68" s="51"/>
      <c r="P68" s="51"/>
      <c r="Q68" s="51"/>
      <c r="R68" s="51"/>
      <c r="S68" s="51"/>
      <c r="T68" s="51"/>
      <c r="U68" s="51"/>
      <c r="V68" s="52"/>
    </row>
    <row r="69" spans="1:22" ht="15.75">
      <c r="A69" s="51"/>
      <c r="B69" s="51"/>
      <c r="C69" s="51"/>
      <c r="D69" s="51"/>
      <c r="E69" s="51"/>
      <c r="F69" s="51"/>
      <c r="G69" s="51"/>
      <c r="H69" s="51"/>
      <c r="I69" s="51"/>
      <c r="J69" s="51"/>
      <c r="K69" s="51"/>
      <c r="L69" s="51"/>
      <c r="M69" s="51"/>
      <c r="N69" s="51"/>
      <c r="O69" s="51"/>
      <c r="P69" s="51"/>
      <c r="Q69" s="51"/>
      <c r="R69" s="51"/>
      <c r="S69" s="51"/>
      <c r="T69" s="51"/>
      <c r="U69" s="51"/>
      <c r="V69" s="52"/>
    </row>
    <row r="70" spans="1:22" ht="15.75">
      <c r="A70" s="51"/>
      <c r="B70" s="51"/>
      <c r="C70" s="51"/>
      <c r="D70" s="51"/>
      <c r="E70" s="51"/>
      <c r="F70" s="51"/>
      <c r="G70" s="51"/>
      <c r="H70" s="51"/>
      <c r="I70" s="51"/>
      <c r="J70" s="51"/>
      <c r="K70" s="51"/>
      <c r="L70" s="51"/>
      <c r="M70" s="51"/>
      <c r="N70" s="51"/>
      <c r="O70" s="51"/>
      <c r="P70" s="51"/>
      <c r="Q70" s="51"/>
      <c r="R70" s="51"/>
      <c r="S70" s="51"/>
      <c r="T70" s="51"/>
      <c r="U70" s="51"/>
      <c r="V70" s="52"/>
    </row>
    <row r="71" spans="1:22" ht="15.75">
      <c r="A71" s="51"/>
      <c r="B71" s="51"/>
      <c r="C71" s="51"/>
      <c r="D71" s="51"/>
      <c r="E71" s="51"/>
      <c r="F71" s="51"/>
      <c r="G71" s="51"/>
      <c r="H71" s="51"/>
      <c r="I71" s="51"/>
      <c r="J71" s="51"/>
      <c r="K71" s="51"/>
      <c r="L71" s="51"/>
      <c r="M71" s="51"/>
      <c r="N71" s="51"/>
      <c r="O71" s="51"/>
      <c r="P71" s="51"/>
      <c r="Q71" s="51"/>
      <c r="R71" s="51"/>
      <c r="S71" s="51"/>
      <c r="T71" s="51"/>
      <c r="U71" s="51"/>
      <c r="V71" s="52"/>
    </row>
    <row r="72" spans="1:22" ht="15.75">
      <c r="A72" s="51"/>
      <c r="B72" s="51"/>
      <c r="C72" s="51"/>
      <c r="D72" s="51"/>
      <c r="E72" s="51"/>
      <c r="F72" s="51"/>
      <c r="G72" s="51"/>
      <c r="H72" s="51"/>
      <c r="I72" s="51"/>
      <c r="J72" s="51"/>
      <c r="K72" s="51"/>
      <c r="L72" s="51"/>
      <c r="M72" s="51"/>
      <c r="N72" s="51"/>
      <c r="O72" s="51"/>
      <c r="P72" s="51"/>
      <c r="Q72" s="51"/>
      <c r="R72" s="51"/>
      <c r="S72" s="51"/>
      <c r="T72" s="51"/>
      <c r="U72" s="51"/>
      <c r="V72" s="52"/>
    </row>
    <row r="73" spans="1:22" ht="15.75">
      <c r="A73" s="51"/>
      <c r="B73" s="51"/>
      <c r="C73" s="51"/>
      <c r="D73" s="51"/>
      <c r="E73" s="51"/>
      <c r="F73" s="51"/>
      <c r="G73" s="51"/>
      <c r="H73" s="51"/>
      <c r="I73" s="51"/>
      <c r="J73" s="51"/>
      <c r="K73" s="51"/>
      <c r="L73" s="51"/>
      <c r="M73" s="51"/>
      <c r="N73" s="51"/>
      <c r="O73" s="51"/>
      <c r="P73" s="51"/>
      <c r="Q73" s="51"/>
      <c r="R73" s="51"/>
      <c r="S73" s="51"/>
      <c r="T73" s="51"/>
      <c r="U73" s="51"/>
      <c r="V73" s="52"/>
    </row>
    <row r="74" spans="1:22" ht="15.75">
      <c r="A74" s="51"/>
      <c r="B74" s="51"/>
      <c r="C74" s="51"/>
      <c r="D74" s="51"/>
      <c r="E74" s="51"/>
      <c r="F74" s="51"/>
      <c r="G74" s="51"/>
      <c r="H74" s="51"/>
      <c r="I74" s="51"/>
      <c r="J74" s="51"/>
      <c r="K74" s="51"/>
      <c r="L74" s="51"/>
      <c r="M74" s="51"/>
      <c r="N74" s="51"/>
      <c r="O74" s="51"/>
      <c r="P74" s="51"/>
      <c r="Q74" s="51"/>
      <c r="R74" s="51"/>
      <c r="S74" s="51"/>
      <c r="T74" s="51"/>
      <c r="U74" s="51"/>
      <c r="V74" s="52"/>
    </row>
    <row r="75" spans="1:22" ht="15.75">
      <c r="A75" s="51"/>
      <c r="B75" s="51"/>
      <c r="C75" s="51"/>
      <c r="D75" s="51"/>
      <c r="E75" s="51"/>
      <c r="F75" s="51"/>
      <c r="G75" s="51"/>
      <c r="H75" s="51"/>
      <c r="I75" s="51"/>
      <c r="J75" s="51"/>
      <c r="K75" s="51"/>
      <c r="L75" s="51"/>
      <c r="M75" s="51"/>
      <c r="N75" s="51"/>
      <c r="O75" s="51"/>
      <c r="P75" s="51"/>
      <c r="Q75" s="51"/>
      <c r="R75" s="51"/>
      <c r="S75" s="51"/>
      <c r="T75" s="51"/>
      <c r="U75" s="51"/>
      <c r="V75" s="52"/>
    </row>
    <row r="76" spans="1:22" ht="15.75">
      <c r="A76" s="51"/>
      <c r="B76" s="51"/>
      <c r="C76" s="51"/>
      <c r="D76" s="51"/>
      <c r="E76" s="51"/>
      <c r="F76" s="51"/>
      <c r="G76" s="51"/>
      <c r="H76" s="51"/>
      <c r="I76" s="51"/>
      <c r="J76" s="51"/>
      <c r="K76" s="51"/>
      <c r="L76" s="51"/>
      <c r="M76" s="51"/>
      <c r="N76" s="51"/>
      <c r="O76" s="51"/>
      <c r="P76" s="51"/>
      <c r="Q76" s="51"/>
      <c r="R76" s="51"/>
      <c r="S76" s="51"/>
      <c r="T76" s="51"/>
      <c r="U76" s="51"/>
      <c r="V76" s="52"/>
    </row>
    <row r="77" spans="1:22" ht="15.75">
      <c r="A77" s="51"/>
      <c r="B77" s="51"/>
      <c r="C77" s="51"/>
      <c r="D77" s="51"/>
      <c r="E77" s="51"/>
      <c r="F77" s="51"/>
      <c r="G77" s="51"/>
      <c r="H77" s="51"/>
      <c r="I77" s="51"/>
      <c r="J77" s="51"/>
      <c r="K77" s="51"/>
      <c r="L77" s="51"/>
      <c r="M77" s="51"/>
      <c r="N77" s="51"/>
      <c r="O77" s="51"/>
      <c r="P77" s="51"/>
      <c r="Q77" s="51"/>
      <c r="R77" s="51"/>
      <c r="S77" s="51"/>
      <c r="T77" s="51"/>
      <c r="U77" s="51"/>
      <c r="V77" s="52"/>
    </row>
    <row r="78" spans="1:22" ht="15.75">
      <c r="A78" s="51"/>
      <c r="B78" s="51"/>
      <c r="C78" s="51"/>
      <c r="D78" s="51"/>
      <c r="E78" s="51"/>
      <c r="F78" s="51"/>
      <c r="G78" s="51"/>
      <c r="H78" s="51"/>
      <c r="I78" s="51"/>
      <c r="J78" s="51"/>
      <c r="K78" s="51"/>
      <c r="L78" s="51"/>
      <c r="M78" s="51"/>
      <c r="N78" s="51"/>
      <c r="O78" s="51"/>
      <c r="P78" s="51"/>
      <c r="Q78" s="51"/>
      <c r="R78" s="51"/>
      <c r="S78" s="51"/>
      <c r="T78" s="51"/>
      <c r="U78" s="51"/>
      <c r="V78" s="52"/>
    </row>
    <row r="79" spans="1:22" ht="15.75">
      <c r="A79" s="51"/>
      <c r="B79" s="51"/>
      <c r="C79" s="51"/>
      <c r="D79" s="51"/>
      <c r="E79" s="51"/>
      <c r="F79" s="51"/>
      <c r="G79" s="51"/>
      <c r="H79" s="51"/>
      <c r="I79" s="51"/>
      <c r="J79" s="51"/>
      <c r="K79" s="51"/>
      <c r="L79" s="51"/>
      <c r="M79" s="51"/>
      <c r="N79" s="51"/>
      <c r="O79" s="51"/>
      <c r="P79" s="51"/>
      <c r="Q79" s="51"/>
      <c r="R79" s="51"/>
      <c r="S79" s="51"/>
      <c r="T79" s="51"/>
      <c r="U79" s="51"/>
      <c r="V79" s="52"/>
    </row>
    <row r="80" spans="1:22" ht="15.75">
      <c r="A80" s="51"/>
      <c r="B80" s="51"/>
      <c r="C80" s="51"/>
      <c r="D80" s="51"/>
      <c r="E80" s="51"/>
      <c r="F80" s="51"/>
      <c r="G80" s="51"/>
      <c r="H80" s="51"/>
      <c r="I80" s="51"/>
      <c r="J80" s="51"/>
      <c r="K80" s="51"/>
      <c r="L80" s="51"/>
      <c r="M80" s="51"/>
      <c r="N80" s="51"/>
      <c r="O80" s="51"/>
      <c r="P80" s="51"/>
      <c r="Q80" s="51"/>
      <c r="R80" s="51"/>
      <c r="S80" s="51"/>
      <c r="T80" s="51"/>
      <c r="U80" s="51"/>
      <c r="V80" s="52"/>
    </row>
    <row r="81" spans="1:22" ht="15.75">
      <c r="A81" s="51"/>
      <c r="B81" s="51"/>
      <c r="C81" s="51"/>
      <c r="D81" s="51"/>
      <c r="E81" s="51"/>
      <c r="F81" s="51"/>
      <c r="G81" s="51"/>
      <c r="H81" s="51"/>
      <c r="I81" s="51"/>
      <c r="J81" s="51"/>
      <c r="K81" s="51"/>
      <c r="L81" s="51"/>
      <c r="M81" s="51"/>
      <c r="N81" s="51"/>
      <c r="O81" s="51"/>
      <c r="P81" s="51"/>
      <c r="Q81" s="51"/>
      <c r="R81" s="51"/>
      <c r="S81" s="51"/>
      <c r="T81" s="51"/>
      <c r="U81" s="51"/>
      <c r="V81" s="52"/>
    </row>
    <row r="82" spans="1:22" ht="15.75">
      <c r="A82" s="51"/>
      <c r="B82" s="51"/>
      <c r="C82" s="51"/>
      <c r="D82" s="51"/>
      <c r="E82" s="51"/>
      <c r="F82" s="51"/>
      <c r="G82" s="51"/>
      <c r="H82" s="51"/>
      <c r="I82" s="51"/>
      <c r="J82" s="51"/>
      <c r="K82" s="51"/>
      <c r="L82" s="51"/>
      <c r="M82" s="51"/>
      <c r="N82" s="51"/>
      <c r="O82" s="51"/>
      <c r="P82" s="51"/>
      <c r="Q82" s="51"/>
      <c r="R82" s="51"/>
      <c r="S82" s="51"/>
      <c r="T82" s="51"/>
      <c r="U82" s="51"/>
      <c r="V82" s="52"/>
    </row>
    <row r="83" spans="1:22" ht="15.75">
      <c r="A83" s="51"/>
      <c r="B83" s="51"/>
      <c r="C83" s="51"/>
      <c r="D83" s="51"/>
      <c r="E83" s="51"/>
      <c r="F83" s="51"/>
      <c r="G83" s="51"/>
      <c r="H83" s="51"/>
      <c r="I83" s="51"/>
      <c r="J83" s="51"/>
      <c r="K83" s="51"/>
      <c r="L83" s="51"/>
      <c r="M83" s="51"/>
      <c r="N83" s="51"/>
      <c r="O83" s="51"/>
      <c r="P83" s="51"/>
      <c r="Q83" s="51"/>
      <c r="R83" s="51"/>
      <c r="S83" s="51"/>
      <c r="T83" s="51"/>
      <c r="U83" s="51"/>
      <c r="V83" s="52"/>
    </row>
    <row r="84" spans="1:22" ht="15.75">
      <c r="A84" s="51"/>
      <c r="B84" s="51"/>
      <c r="C84" s="51"/>
      <c r="D84" s="51"/>
      <c r="E84" s="51"/>
      <c r="F84" s="51"/>
      <c r="G84" s="51"/>
      <c r="H84" s="51"/>
      <c r="I84" s="51"/>
      <c r="J84" s="51"/>
      <c r="K84" s="51"/>
      <c r="L84" s="51"/>
      <c r="M84" s="51"/>
      <c r="N84" s="51"/>
      <c r="O84" s="51"/>
      <c r="P84" s="51"/>
      <c r="Q84" s="51"/>
      <c r="R84" s="51"/>
      <c r="S84" s="51"/>
      <c r="T84" s="51"/>
      <c r="U84" s="51"/>
      <c r="V84" s="52"/>
    </row>
    <row r="85" spans="1:22" ht="15.75">
      <c r="A85" s="51"/>
      <c r="B85" s="51"/>
      <c r="C85" s="51"/>
      <c r="D85" s="51"/>
      <c r="E85" s="51"/>
      <c r="F85" s="51"/>
      <c r="G85" s="51"/>
      <c r="H85" s="51"/>
      <c r="I85" s="51"/>
      <c r="J85" s="51"/>
      <c r="K85" s="51"/>
      <c r="L85" s="51"/>
      <c r="M85" s="51"/>
      <c r="N85" s="51"/>
      <c r="O85" s="51"/>
      <c r="P85" s="51"/>
      <c r="Q85" s="51"/>
      <c r="R85" s="51"/>
      <c r="S85" s="51"/>
      <c r="T85" s="51"/>
      <c r="U85" s="51"/>
      <c r="V85" s="52"/>
    </row>
    <row r="86" spans="1:22" ht="15.75">
      <c r="A86" s="51"/>
      <c r="B86" s="51"/>
      <c r="C86" s="51"/>
      <c r="D86" s="51"/>
      <c r="E86" s="51"/>
      <c r="F86" s="51"/>
      <c r="G86" s="51"/>
      <c r="H86" s="51"/>
      <c r="I86" s="51"/>
      <c r="J86" s="51"/>
      <c r="K86" s="51"/>
      <c r="L86" s="51"/>
      <c r="M86" s="51"/>
      <c r="N86" s="51"/>
      <c r="O86" s="51"/>
      <c r="P86" s="51"/>
      <c r="Q86" s="51"/>
      <c r="R86" s="51"/>
      <c r="S86" s="51"/>
      <c r="T86" s="51"/>
      <c r="U86" s="51"/>
      <c r="V86" s="52"/>
    </row>
    <row r="87" spans="1:22" ht="15.75">
      <c r="A87" s="51"/>
      <c r="B87" s="51"/>
      <c r="C87" s="51"/>
      <c r="D87" s="51"/>
      <c r="E87" s="51"/>
      <c r="F87" s="51"/>
      <c r="G87" s="51"/>
      <c r="H87" s="51"/>
      <c r="I87" s="51"/>
      <c r="J87" s="51"/>
      <c r="K87" s="51"/>
      <c r="L87" s="51"/>
      <c r="M87" s="51"/>
      <c r="N87" s="51"/>
      <c r="O87" s="51"/>
      <c r="P87" s="51"/>
      <c r="Q87" s="51"/>
      <c r="R87" s="51"/>
      <c r="S87" s="51"/>
      <c r="T87" s="51"/>
      <c r="U87" s="51"/>
      <c r="V87" s="52"/>
    </row>
    <row r="88" spans="1:22" ht="15.75">
      <c r="A88" s="51"/>
      <c r="B88" s="51"/>
      <c r="C88" s="51"/>
      <c r="D88" s="51"/>
      <c r="E88" s="51"/>
      <c r="F88" s="51"/>
      <c r="G88" s="51"/>
      <c r="H88" s="51"/>
      <c r="I88" s="51"/>
      <c r="J88" s="51"/>
      <c r="K88" s="51"/>
      <c r="L88" s="51"/>
      <c r="M88" s="51"/>
      <c r="N88" s="51"/>
      <c r="O88" s="51"/>
      <c r="P88" s="51"/>
      <c r="Q88" s="51"/>
      <c r="R88" s="51"/>
      <c r="S88" s="51"/>
      <c r="T88" s="51"/>
      <c r="U88" s="51"/>
      <c r="V88" s="52"/>
    </row>
    <row r="89" spans="1:22" ht="15.75">
      <c r="A89" s="51"/>
      <c r="B89" s="51"/>
      <c r="C89" s="51"/>
      <c r="D89" s="51"/>
      <c r="E89" s="51"/>
      <c r="F89" s="51"/>
      <c r="G89" s="51"/>
      <c r="H89" s="51"/>
      <c r="I89" s="51"/>
      <c r="J89" s="51"/>
      <c r="K89" s="51"/>
      <c r="L89" s="51"/>
      <c r="M89" s="51"/>
      <c r="N89" s="51"/>
      <c r="O89" s="51"/>
      <c r="P89" s="51"/>
      <c r="Q89" s="51"/>
      <c r="R89" s="51"/>
      <c r="S89" s="51"/>
      <c r="T89" s="51"/>
      <c r="U89" s="51"/>
      <c r="V89" s="52"/>
    </row>
    <row r="90" spans="1:22" ht="15.75">
      <c r="A90" s="51"/>
      <c r="B90" s="51"/>
      <c r="C90" s="51"/>
      <c r="D90" s="51"/>
      <c r="E90" s="51"/>
      <c r="F90" s="51"/>
      <c r="G90" s="51"/>
      <c r="H90" s="51"/>
      <c r="I90" s="51"/>
      <c r="J90" s="51"/>
      <c r="K90" s="51"/>
      <c r="L90" s="51"/>
      <c r="M90" s="51"/>
      <c r="N90" s="51"/>
      <c r="O90" s="51"/>
      <c r="P90" s="51"/>
      <c r="Q90" s="51"/>
      <c r="R90" s="51"/>
      <c r="S90" s="51"/>
      <c r="T90" s="51"/>
      <c r="U90" s="51"/>
      <c r="V90" s="52"/>
    </row>
    <row r="91" spans="1:22" ht="15.75">
      <c r="A91" s="51"/>
      <c r="B91" s="51"/>
      <c r="C91" s="51"/>
      <c r="D91" s="51"/>
      <c r="E91" s="51"/>
      <c r="F91" s="51"/>
      <c r="G91" s="51"/>
      <c r="H91" s="51"/>
      <c r="I91" s="51"/>
      <c r="J91" s="51"/>
      <c r="K91" s="51"/>
      <c r="L91" s="51"/>
      <c r="M91" s="51"/>
      <c r="N91" s="51"/>
      <c r="O91" s="51"/>
      <c r="P91" s="51"/>
      <c r="Q91" s="51"/>
      <c r="R91" s="51"/>
      <c r="S91" s="51"/>
      <c r="T91" s="51"/>
      <c r="U91" s="51"/>
      <c r="V91" s="52"/>
    </row>
    <row r="92" spans="1:22" ht="15.75">
      <c r="A92" s="51"/>
      <c r="B92" s="51"/>
      <c r="C92" s="51"/>
      <c r="D92" s="51"/>
      <c r="E92" s="51"/>
      <c r="F92" s="51"/>
      <c r="G92" s="51"/>
      <c r="H92" s="51"/>
      <c r="I92" s="51"/>
      <c r="J92" s="51"/>
      <c r="K92" s="51"/>
      <c r="L92" s="51"/>
      <c r="M92" s="51"/>
      <c r="N92" s="51"/>
      <c r="O92" s="51"/>
      <c r="P92" s="51"/>
      <c r="Q92" s="51"/>
      <c r="R92" s="51"/>
      <c r="S92" s="51"/>
      <c r="T92" s="51"/>
      <c r="U92" s="51"/>
      <c r="V92" s="52"/>
    </row>
    <row r="93" spans="1:22" ht="15.75">
      <c r="A93" s="51"/>
      <c r="B93" s="51"/>
      <c r="C93" s="51"/>
      <c r="D93" s="51"/>
      <c r="E93" s="51"/>
      <c r="F93" s="51"/>
      <c r="G93" s="51"/>
      <c r="H93" s="51"/>
      <c r="I93" s="51"/>
      <c r="J93" s="51"/>
      <c r="K93" s="51"/>
      <c r="L93" s="51"/>
      <c r="M93" s="51"/>
      <c r="N93" s="51"/>
      <c r="O93" s="51"/>
      <c r="P93" s="51"/>
      <c r="Q93" s="51"/>
      <c r="R93" s="51"/>
      <c r="S93" s="51"/>
      <c r="T93" s="51"/>
      <c r="U93" s="51"/>
      <c r="V93" s="52"/>
    </row>
    <row r="94" spans="1:22" ht="15.75">
      <c r="A94" s="51"/>
      <c r="B94" s="51"/>
      <c r="C94" s="51"/>
      <c r="D94" s="51"/>
      <c r="E94" s="51"/>
      <c r="F94" s="51"/>
      <c r="G94" s="51"/>
      <c r="H94" s="51"/>
      <c r="I94" s="51"/>
      <c r="J94" s="51"/>
      <c r="K94" s="51"/>
      <c r="L94" s="51"/>
      <c r="M94" s="51"/>
      <c r="N94" s="51"/>
      <c r="O94" s="51"/>
      <c r="P94" s="51"/>
      <c r="Q94" s="51"/>
      <c r="R94" s="51"/>
      <c r="S94" s="51"/>
      <c r="T94" s="51"/>
      <c r="U94" s="51"/>
      <c r="V94" s="52"/>
    </row>
    <row r="95" spans="1:22" ht="15.75">
      <c r="A95" s="51"/>
      <c r="B95" s="51"/>
      <c r="C95" s="51"/>
      <c r="D95" s="51"/>
      <c r="E95" s="51"/>
      <c r="F95" s="51"/>
      <c r="G95" s="51"/>
      <c r="H95" s="51"/>
      <c r="I95" s="51"/>
      <c r="J95" s="51"/>
      <c r="K95" s="51"/>
      <c r="L95" s="51"/>
      <c r="M95" s="51"/>
      <c r="N95" s="51"/>
      <c r="O95" s="51"/>
      <c r="P95" s="51"/>
      <c r="Q95" s="51"/>
      <c r="R95" s="51"/>
      <c r="S95" s="51"/>
      <c r="T95" s="51"/>
      <c r="U95" s="51"/>
      <c r="V95" s="52"/>
    </row>
    <row r="96" spans="1:22" ht="15.75">
      <c r="A96" s="51"/>
      <c r="B96" s="51"/>
      <c r="C96" s="51"/>
      <c r="D96" s="51"/>
      <c r="E96" s="51"/>
      <c r="F96" s="51"/>
      <c r="G96" s="51"/>
      <c r="H96" s="51"/>
      <c r="I96" s="51"/>
      <c r="J96" s="51"/>
      <c r="K96" s="51"/>
      <c r="L96" s="51"/>
      <c r="M96" s="51"/>
      <c r="N96" s="51"/>
      <c r="O96" s="51"/>
      <c r="P96" s="51"/>
      <c r="Q96" s="51"/>
      <c r="R96" s="51"/>
      <c r="S96" s="51"/>
      <c r="T96" s="51"/>
      <c r="U96" s="51"/>
      <c r="V96" s="52"/>
    </row>
    <row r="97" spans="1:22" ht="15.75">
      <c r="A97" s="51"/>
      <c r="B97" s="51"/>
      <c r="C97" s="51"/>
      <c r="D97" s="51"/>
      <c r="E97" s="51"/>
      <c r="F97" s="51"/>
      <c r="G97" s="51"/>
      <c r="H97" s="51"/>
      <c r="I97" s="51"/>
      <c r="J97" s="51"/>
      <c r="K97" s="51"/>
      <c r="L97" s="51"/>
      <c r="M97" s="51"/>
      <c r="N97" s="51"/>
      <c r="O97" s="51"/>
      <c r="P97" s="51"/>
      <c r="Q97" s="51"/>
      <c r="R97" s="51"/>
      <c r="S97" s="51"/>
      <c r="T97" s="51"/>
      <c r="U97" s="51"/>
      <c r="V97" s="52"/>
    </row>
    <row r="98" spans="1:22" ht="15.75">
      <c r="A98" s="51"/>
      <c r="B98" s="51"/>
      <c r="C98" s="51"/>
      <c r="D98" s="51"/>
      <c r="E98" s="51"/>
      <c r="F98" s="51"/>
      <c r="G98" s="51"/>
      <c r="H98" s="51"/>
      <c r="I98" s="51"/>
      <c r="J98" s="51"/>
      <c r="K98" s="51"/>
      <c r="L98" s="51"/>
      <c r="M98" s="51"/>
      <c r="N98" s="51"/>
      <c r="O98" s="51"/>
      <c r="P98" s="51"/>
      <c r="Q98" s="51"/>
      <c r="R98" s="51"/>
      <c r="S98" s="51"/>
      <c r="T98" s="51"/>
      <c r="U98" s="51"/>
      <c r="V98" s="52"/>
    </row>
    <row r="99" spans="1:22" ht="15.75">
      <c r="A99" s="51"/>
      <c r="B99" s="51"/>
      <c r="C99" s="51"/>
      <c r="D99" s="51"/>
      <c r="E99" s="51"/>
      <c r="F99" s="51"/>
      <c r="G99" s="51"/>
      <c r="H99" s="51"/>
      <c r="I99" s="51"/>
      <c r="J99" s="51"/>
      <c r="K99" s="51"/>
      <c r="L99" s="51"/>
      <c r="M99" s="51"/>
      <c r="N99" s="51"/>
      <c r="O99" s="51"/>
      <c r="P99" s="51"/>
      <c r="Q99" s="51"/>
      <c r="R99" s="51"/>
      <c r="S99" s="51"/>
      <c r="T99" s="51"/>
      <c r="U99" s="51"/>
      <c r="V99" s="52"/>
    </row>
    <row r="100" spans="1:22" ht="15.75">
      <c r="A100" s="51"/>
      <c r="B100" s="51"/>
      <c r="C100" s="51"/>
      <c r="D100" s="51"/>
      <c r="E100" s="51"/>
      <c r="F100" s="51"/>
      <c r="G100" s="51"/>
      <c r="H100" s="51"/>
      <c r="I100" s="51"/>
      <c r="J100" s="51"/>
      <c r="K100" s="51"/>
      <c r="L100" s="51"/>
      <c r="M100" s="51"/>
      <c r="N100" s="51"/>
      <c r="O100" s="51"/>
      <c r="P100" s="51"/>
      <c r="Q100" s="51"/>
      <c r="R100" s="51"/>
      <c r="S100" s="51"/>
      <c r="T100" s="51"/>
      <c r="U100" s="51"/>
      <c r="V100" s="52"/>
    </row>
    <row r="101" spans="1:22" ht="15.75">
      <c r="A101" s="51"/>
      <c r="B101" s="51"/>
      <c r="C101" s="51"/>
      <c r="D101" s="51"/>
      <c r="E101" s="51"/>
      <c r="F101" s="51"/>
      <c r="G101" s="51"/>
      <c r="H101" s="51"/>
      <c r="I101" s="51"/>
      <c r="J101" s="51"/>
      <c r="K101" s="51"/>
      <c r="L101" s="51"/>
      <c r="M101" s="51"/>
      <c r="N101" s="51"/>
      <c r="O101" s="51"/>
      <c r="P101" s="51"/>
      <c r="Q101" s="51"/>
      <c r="R101" s="51"/>
      <c r="S101" s="51"/>
      <c r="T101" s="51"/>
      <c r="U101" s="51"/>
      <c r="V101" s="52"/>
    </row>
    <row r="102" spans="1:22" ht="15.75">
      <c r="A102" s="51"/>
      <c r="B102" s="51"/>
      <c r="C102" s="51"/>
      <c r="D102" s="51"/>
      <c r="E102" s="51"/>
      <c r="F102" s="51"/>
      <c r="G102" s="51"/>
      <c r="H102" s="51"/>
      <c r="I102" s="51"/>
      <c r="J102" s="51"/>
      <c r="K102" s="51"/>
      <c r="L102" s="51"/>
      <c r="M102" s="51"/>
      <c r="N102" s="51"/>
      <c r="O102" s="51"/>
      <c r="P102" s="51"/>
      <c r="Q102" s="51"/>
      <c r="R102" s="51"/>
      <c r="S102" s="51"/>
      <c r="T102" s="51"/>
      <c r="U102" s="51"/>
      <c r="V102" s="52"/>
    </row>
    <row r="103" spans="1:22" ht="15.75">
      <c r="A103" s="51"/>
      <c r="B103" s="51"/>
      <c r="C103" s="51"/>
      <c r="D103" s="51"/>
      <c r="E103" s="51"/>
      <c r="F103" s="51"/>
      <c r="G103" s="51"/>
      <c r="H103" s="51"/>
      <c r="I103" s="51"/>
      <c r="J103" s="51"/>
      <c r="K103" s="51"/>
      <c r="L103" s="51"/>
      <c r="M103" s="51"/>
      <c r="N103" s="51"/>
      <c r="O103" s="51"/>
      <c r="P103" s="51"/>
      <c r="Q103" s="51"/>
      <c r="R103" s="51"/>
      <c r="S103" s="51"/>
      <c r="T103" s="51"/>
      <c r="U103" s="51"/>
      <c r="V103" s="52"/>
    </row>
    <row r="104" spans="1:22" ht="15.75">
      <c r="A104" s="51"/>
      <c r="B104" s="51"/>
      <c r="C104" s="51"/>
      <c r="D104" s="51"/>
      <c r="E104" s="51"/>
      <c r="F104" s="51"/>
      <c r="G104" s="51"/>
      <c r="H104" s="51"/>
      <c r="I104" s="51"/>
      <c r="J104" s="51"/>
      <c r="K104" s="51"/>
      <c r="L104" s="51"/>
      <c r="M104" s="51"/>
      <c r="N104" s="51"/>
      <c r="O104" s="51"/>
      <c r="P104" s="51"/>
      <c r="Q104" s="51"/>
      <c r="R104" s="51"/>
      <c r="S104" s="51"/>
      <c r="T104" s="51"/>
      <c r="U104" s="51"/>
      <c r="V104" s="52"/>
    </row>
    <row r="105" spans="1:22" ht="15.75">
      <c r="A105" s="51"/>
      <c r="B105" s="51"/>
      <c r="C105" s="51"/>
      <c r="D105" s="51"/>
      <c r="E105" s="51"/>
      <c r="F105" s="51"/>
      <c r="G105" s="51"/>
      <c r="H105" s="51"/>
      <c r="I105" s="51"/>
      <c r="J105" s="51"/>
      <c r="K105" s="51"/>
      <c r="L105" s="51"/>
      <c r="M105" s="51"/>
      <c r="N105" s="51"/>
      <c r="O105" s="51"/>
      <c r="P105" s="51"/>
      <c r="Q105" s="51"/>
      <c r="R105" s="51"/>
      <c r="S105" s="51"/>
      <c r="T105" s="51"/>
      <c r="U105" s="51"/>
      <c r="V105" s="52"/>
    </row>
    <row r="106" spans="1:22" ht="15.75">
      <c r="A106" s="51"/>
      <c r="B106" s="51"/>
      <c r="C106" s="51"/>
      <c r="D106" s="51"/>
      <c r="E106" s="51"/>
      <c r="F106" s="51"/>
      <c r="G106" s="51"/>
      <c r="H106" s="51"/>
      <c r="I106" s="51"/>
      <c r="J106" s="51"/>
      <c r="K106" s="51"/>
      <c r="L106" s="51"/>
      <c r="M106" s="51"/>
      <c r="N106" s="51"/>
      <c r="O106" s="51"/>
      <c r="P106" s="51"/>
      <c r="Q106" s="51"/>
      <c r="R106" s="51"/>
      <c r="S106" s="51"/>
      <c r="T106" s="51"/>
      <c r="U106" s="51"/>
      <c r="V106" s="52"/>
    </row>
    <row r="107" spans="1:22" ht="15.75">
      <c r="A107" s="51"/>
      <c r="B107" s="51"/>
      <c r="C107" s="51"/>
      <c r="D107" s="51"/>
      <c r="E107" s="51"/>
      <c r="F107" s="51"/>
      <c r="G107" s="51"/>
      <c r="H107" s="51"/>
      <c r="I107" s="51"/>
      <c r="J107" s="51"/>
      <c r="K107" s="51"/>
      <c r="L107" s="51"/>
      <c r="M107" s="51"/>
      <c r="N107" s="51"/>
      <c r="O107" s="51"/>
      <c r="P107" s="51"/>
      <c r="Q107" s="51"/>
      <c r="R107" s="51"/>
      <c r="S107" s="51"/>
      <c r="T107" s="51"/>
      <c r="U107" s="51"/>
      <c r="V107" s="52"/>
    </row>
    <row r="108" spans="1:22" ht="15.75">
      <c r="A108" s="51"/>
      <c r="B108" s="51"/>
      <c r="C108" s="51"/>
      <c r="D108" s="51"/>
      <c r="E108" s="51"/>
      <c r="F108" s="51"/>
      <c r="G108" s="51"/>
      <c r="H108" s="51"/>
      <c r="I108" s="51"/>
      <c r="J108" s="51"/>
      <c r="K108" s="51"/>
      <c r="L108" s="51"/>
      <c r="M108" s="51"/>
      <c r="N108" s="51"/>
      <c r="O108" s="51"/>
      <c r="P108" s="51"/>
      <c r="Q108" s="51"/>
      <c r="R108" s="51"/>
      <c r="S108" s="51"/>
      <c r="T108" s="51"/>
      <c r="U108" s="51"/>
      <c r="V108" s="52"/>
    </row>
    <row r="109" spans="1:22" ht="15.75">
      <c r="A109" s="51"/>
      <c r="B109" s="51"/>
      <c r="C109" s="51"/>
      <c r="D109" s="51"/>
      <c r="E109" s="51"/>
      <c r="F109" s="51"/>
      <c r="G109" s="51"/>
      <c r="H109" s="51"/>
      <c r="I109" s="51"/>
      <c r="J109" s="51"/>
      <c r="K109" s="51"/>
      <c r="L109" s="51"/>
      <c r="M109" s="51"/>
      <c r="N109" s="51"/>
      <c r="O109" s="51"/>
      <c r="P109" s="51"/>
      <c r="Q109" s="51"/>
      <c r="R109" s="51"/>
      <c r="S109" s="51"/>
      <c r="T109" s="51"/>
      <c r="U109" s="51"/>
      <c r="V109" s="52"/>
    </row>
    <row r="110" spans="1:22" ht="15.75">
      <c r="A110" s="51"/>
      <c r="B110" s="51"/>
      <c r="C110" s="51"/>
      <c r="D110" s="51"/>
      <c r="E110" s="51"/>
      <c r="F110" s="51"/>
      <c r="G110" s="51"/>
      <c r="H110" s="51"/>
      <c r="I110" s="51"/>
      <c r="J110" s="51"/>
      <c r="K110" s="51"/>
      <c r="L110" s="51"/>
      <c r="M110" s="51"/>
      <c r="N110" s="51"/>
      <c r="O110" s="51"/>
      <c r="P110" s="51"/>
      <c r="Q110" s="51"/>
      <c r="R110" s="51"/>
      <c r="S110" s="51"/>
      <c r="T110" s="51"/>
      <c r="U110" s="51"/>
      <c r="V110" s="52"/>
    </row>
    <row r="111" spans="1:22" ht="15.75">
      <c r="A111" s="51"/>
      <c r="B111" s="51"/>
      <c r="C111" s="51"/>
      <c r="D111" s="51"/>
      <c r="E111" s="51"/>
      <c r="F111" s="51"/>
      <c r="G111" s="51"/>
      <c r="H111" s="51"/>
      <c r="I111" s="51"/>
      <c r="J111" s="51"/>
      <c r="K111" s="51"/>
      <c r="L111" s="51"/>
      <c r="M111" s="51"/>
      <c r="N111" s="51"/>
      <c r="O111" s="51"/>
      <c r="P111" s="51"/>
      <c r="Q111" s="51"/>
      <c r="R111" s="51"/>
      <c r="S111" s="51"/>
      <c r="T111" s="51"/>
      <c r="U111" s="51"/>
      <c r="V111" s="52"/>
    </row>
    <row r="112" spans="1:22" ht="15.75">
      <c r="A112" s="51"/>
      <c r="B112" s="51"/>
      <c r="C112" s="51"/>
      <c r="D112" s="51"/>
      <c r="E112" s="51"/>
      <c r="F112" s="51"/>
      <c r="G112" s="51"/>
      <c r="H112" s="51"/>
      <c r="I112" s="51"/>
      <c r="J112" s="51"/>
      <c r="K112" s="51"/>
      <c r="L112" s="51"/>
      <c r="M112" s="51"/>
      <c r="N112" s="51"/>
      <c r="O112" s="51"/>
      <c r="P112" s="51"/>
      <c r="Q112" s="51"/>
      <c r="R112" s="51"/>
      <c r="S112" s="51"/>
      <c r="T112" s="51"/>
      <c r="U112" s="51"/>
      <c r="V112" s="52"/>
    </row>
    <row r="113" spans="1:22" ht="15.75">
      <c r="A113" s="51"/>
      <c r="B113" s="51"/>
      <c r="C113" s="51"/>
      <c r="D113" s="51"/>
      <c r="E113" s="51"/>
      <c r="F113" s="51"/>
      <c r="G113" s="51"/>
      <c r="H113" s="51"/>
      <c r="I113" s="51"/>
      <c r="J113" s="51"/>
      <c r="K113" s="51"/>
      <c r="L113" s="51"/>
      <c r="M113" s="51"/>
      <c r="N113" s="51"/>
      <c r="O113" s="51"/>
      <c r="P113" s="51"/>
      <c r="Q113" s="51"/>
      <c r="R113" s="51"/>
      <c r="S113" s="51"/>
      <c r="T113" s="51"/>
      <c r="U113" s="51"/>
      <c r="V113" s="52"/>
    </row>
    <row r="114" spans="1:22" ht="15.75">
      <c r="A114" s="51"/>
      <c r="B114" s="51"/>
      <c r="C114" s="51"/>
      <c r="D114" s="51"/>
      <c r="E114" s="51"/>
      <c r="F114" s="51"/>
      <c r="G114" s="51"/>
      <c r="H114" s="51"/>
      <c r="I114" s="51"/>
      <c r="J114" s="51"/>
      <c r="K114" s="51"/>
      <c r="L114" s="51"/>
      <c r="M114" s="51"/>
      <c r="N114" s="51"/>
      <c r="O114" s="51"/>
      <c r="P114" s="51"/>
      <c r="Q114" s="51"/>
      <c r="R114" s="51"/>
      <c r="S114" s="51"/>
      <c r="T114" s="51"/>
      <c r="U114" s="51"/>
      <c r="V114" s="52"/>
    </row>
    <row r="115" spans="1:22" ht="15.75">
      <c r="A115" s="51"/>
      <c r="B115" s="51"/>
      <c r="C115" s="51"/>
      <c r="D115" s="51"/>
      <c r="E115" s="51"/>
      <c r="F115" s="51"/>
      <c r="G115" s="51"/>
      <c r="H115" s="51"/>
      <c r="I115" s="51"/>
      <c r="J115" s="51"/>
      <c r="K115" s="51"/>
      <c r="L115" s="51"/>
      <c r="M115" s="51"/>
      <c r="N115" s="51"/>
      <c r="O115" s="51"/>
      <c r="P115" s="51"/>
      <c r="Q115" s="51"/>
      <c r="R115" s="51"/>
      <c r="S115" s="51"/>
      <c r="T115" s="51"/>
      <c r="U115" s="51"/>
      <c r="V115" s="52"/>
    </row>
    <row r="116" spans="1:22" ht="15.75">
      <c r="A116" s="51"/>
      <c r="B116" s="51"/>
      <c r="C116" s="51"/>
      <c r="D116" s="51"/>
      <c r="E116" s="51"/>
      <c r="F116" s="51"/>
      <c r="G116" s="51"/>
      <c r="H116" s="51"/>
      <c r="I116" s="51"/>
      <c r="J116" s="51"/>
      <c r="K116" s="51"/>
      <c r="L116" s="51"/>
      <c r="M116" s="51"/>
      <c r="N116" s="51"/>
      <c r="O116" s="51"/>
      <c r="P116" s="51"/>
      <c r="Q116" s="51"/>
      <c r="R116" s="51"/>
      <c r="S116" s="51"/>
      <c r="T116" s="51"/>
      <c r="U116" s="51"/>
      <c r="V116" s="52"/>
    </row>
    <row r="117" spans="1:22" ht="15.75">
      <c r="A117" s="51"/>
      <c r="B117" s="51"/>
      <c r="C117" s="51"/>
      <c r="D117" s="51"/>
      <c r="E117" s="51"/>
      <c r="F117" s="51"/>
      <c r="G117" s="51"/>
      <c r="H117" s="51"/>
      <c r="I117" s="51"/>
      <c r="J117" s="51"/>
      <c r="K117" s="51"/>
      <c r="L117" s="51"/>
      <c r="M117" s="51"/>
      <c r="N117" s="51"/>
      <c r="O117" s="51"/>
      <c r="P117" s="51"/>
      <c r="Q117" s="51"/>
      <c r="R117" s="51"/>
      <c r="S117" s="51"/>
      <c r="T117" s="51"/>
      <c r="U117" s="51"/>
      <c r="V117" s="52"/>
    </row>
    <row r="118" spans="1:22" ht="15.75">
      <c r="A118" s="51"/>
      <c r="B118" s="51"/>
      <c r="C118" s="51"/>
      <c r="D118" s="51"/>
      <c r="E118" s="51"/>
      <c r="F118" s="51"/>
      <c r="G118" s="51"/>
      <c r="H118" s="51"/>
      <c r="I118" s="51"/>
      <c r="J118" s="51"/>
      <c r="K118" s="51"/>
      <c r="L118" s="51"/>
      <c r="M118" s="51"/>
      <c r="N118" s="51"/>
      <c r="O118" s="51"/>
      <c r="P118" s="51"/>
      <c r="Q118" s="51"/>
      <c r="R118" s="51"/>
      <c r="S118" s="51"/>
      <c r="T118" s="51"/>
      <c r="U118" s="51"/>
      <c r="V118" s="52"/>
    </row>
    <row r="119" spans="1:22" ht="15.75">
      <c r="A119" s="51"/>
      <c r="B119" s="51"/>
      <c r="C119" s="51"/>
      <c r="D119" s="51"/>
      <c r="E119" s="51"/>
      <c r="F119" s="51"/>
      <c r="G119" s="51"/>
      <c r="H119" s="51"/>
      <c r="I119" s="51"/>
      <c r="J119" s="51"/>
      <c r="K119" s="51"/>
      <c r="L119" s="51"/>
      <c r="M119" s="51"/>
      <c r="N119" s="51"/>
      <c r="O119" s="51"/>
      <c r="P119" s="51"/>
      <c r="Q119" s="51"/>
      <c r="R119" s="51"/>
      <c r="S119" s="51"/>
      <c r="T119" s="51"/>
      <c r="U119" s="51"/>
      <c r="V119" s="52"/>
    </row>
    <row r="120" spans="1:22" ht="15.75">
      <c r="A120" s="51"/>
      <c r="B120" s="51"/>
      <c r="C120" s="51"/>
      <c r="D120" s="51"/>
      <c r="E120" s="51"/>
      <c r="F120" s="51"/>
      <c r="G120" s="51"/>
      <c r="H120" s="51"/>
      <c r="I120" s="51"/>
      <c r="J120" s="51"/>
      <c r="K120" s="51"/>
      <c r="L120" s="51"/>
      <c r="M120" s="51"/>
      <c r="N120" s="51"/>
      <c r="O120" s="51"/>
      <c r="P120" s="51"/>
      <c r="Q120" s="51"/>
      <c r="R120" s="51"/>
      <c r="S120" s="51"/>
      <c r="T120" s="51"/>
      <c r="U120" s="51"/>
      <c r="V120" s="52"/>
    </row>
    <row r="121" spans="1:22" ht="15.75">
      <c r="A121" s="51"/>
      <c r="B121" s="51"/>
      <c r="C121" s="51"/>
      <c r="D121" s="51"/>
      <c r="E121" s="51"/>
      <c r="F121" s="51"/>
      <c r="G121" s="51"/>
      <c r="H121" s="51"/>
      <c r="I121" s="51"/>
      <c r="J121" s="51"/>
      <c r="K121" s="51"/>
      <c r="L121" s="51"/>
      <c r="M121" s="51"/>
      <c r="N121" s="51"/>
      <c r="O121" s="51"/>
      <c r="P121" s="51"/>
      <c r="Q121" s="51"/>
      <c r="R121" s="51"/>
      <c r="S121" s="51"/>
      <c r="T121" s="51"/>
      <c r="U121" s="51"/>
      <c r="V121" s="52"/>
    </row>
    <row r="122" spans="1:22" ht="15.75">
      <c r="A122" s="51"/>
      <c r="B122" s="51"/>
      <c r="C122" s="51"/>
      <c r="D122" s="51"/>
      <c r="E122" s="51"/>
      <c r="F122" s="51"/>
      <c r="G122" s="51"/>
      <c r="H122" s="51"/>
      <c r="I122" s="51"/>
      <c r="J122" s="51"/>
      <c r="K122" s="51"/>
      <c r="L122" s="51"/>
      <c r="M122" s="51"/>
      <c r="N122" s="51"/>
      <c r="O122" s="51"/>
      <c r="P122" s="51"/>
      <c r="Q122" s="51"/>
      <c r="R122" s="51"/>
      <c r="S122" s="51"/>
      <c r="T122" s="51"/>
      <c r="U122" s="51"/>
      <c r="V122" s="52"/>
    </row>
    <row r="123" spans="1:22" ht="15.75">
      <c r="A123" s="51"/>
      <c r="B123" s="51"/>
      <c r="C123" s="51"/>
      <c r="D123" s="51"/>
      <c r="E123" s="51"/>
      <c r="F123" s="51"/>
      <c r="G123" s="51"/>
      <c r="H123" s="51"/>
      <c r="I123" s="51"/>
      <c r="J123" s="51"/>
      <c r="K123" s="51"/>
      <c r="L123" s="51"/>
      <c r="M123" s="51"/>
      <c r="N123" s="51"/>
      <c r="O123" s="51"/>
      <c r="P123" s="51"/>
      <c r="Q123" s="51"/>
      <c r="R123" s="51"/>
      <c r="S123" s="51"/>
      <c r="T123" s="51"/>
      <c r="U123" s="51"/>
      <c r="V123" s="52"/>
    </row>
    <row r="124" spans="1:22" ht="15.75">
      <c r="A124" s="51"/>
      <c r="B124" s="51"/>
      <c r="C124" s="51"/>
      <c r="D124" s="51"/>
      <c r="E124" s="51"/>
      <c r="F124" s="51"/>
      <c r="G124" s="51"/>
      <c r="H124" s="51"/>
      <c r="I124" s="51"/>
      <c r="J124" s="51"/>
      <c r="K124" s="51"/>
      <c r="L124" s="51"/>
      <c r="M124" s="51"/>
      <c r="N124" s="51"/>
      <c r="O124" s="51"/>
      <c r="P124" s="51"/>
      <c r="Q124" s="51"/>
      <c r="R124" s="51"/>
      <c r="S124" s="51"/>
      <c r="T124" s="51"/>
      <c r="U124" s="51"/>
      <c r="V124" s="52"/>
    </row>
    <row r="125" spans="1:22" ht="15.75">
      <c r="A125" s="51"/>
      <c r="B125" s="51"/>
      <c r="C125" s="51"/>
      <c r="D125" s="51"/>
      <c r="E125" s="51"/>
      <c r="F125" s="51"/>
      <c r="G125" s="51"/>
      <c r="H125" s="51"/>
      <c r="I125" s="51"/>
      <c r="J125" s="51"/>
      <c r="K125" s="51"/>
      <c r="L125" s="51"/>
      <c r="M125" s="51"/>
      <c r="N125" s="51"/>
      <c r="O125" s="51"/>
      <c r="P125" s="51"/>
      <c r="Q125" s="51"/>
      <c r="R125" s="51"/>
      <c r="S125" s="51"/>
      <c r="T125" s="51"/>
      <c r="U125" s="51"/>
      <c r="V125" s="52"/>
    </row>
    <row r="126" spans="1:22" ht="15.75">
      <c r="A126" s="51"/>
      <c r="B126" s="51"/>
      <c r="C126" s="51"/>
      <c r="D126" s="51"/>
      <c r="E126" s="51"/>
      <c r="F126" s="51"/>
      <c r="G126" s="51"/>
      <c r="H126" s="51"/>
      <c r="I126" s="51"/>
      <c r="J126" s="51"/>
      <c r="K126" s="51"/>
      <c r="L126" s="51"/>
      <c r="M126" s="51"/>
      <c r="N126" s="51"/>
      <c r="O126" s="51"/>
      <c r="P126" s="51"/>
      <c r="Q126" s="51"/>
      <c r="R126" s="51"/>
      <c r="S126" s="51"/>
      <c r="T126" s="51"/>
      <c r="U126" s="51"/>
      <c r="V126" s="52"/>
    </row>
    <row r="127" spans="1:22" ht="15.75">
      <c r="A127" s="51"/>
      <c r="B127" s="51"/>
      <c r="C127" s="51"/>
      <c r="D127" s="51"/>
      <c r="E127" s="51"/>
      <c r="F127" s="51"/>
      <c r="G127" s="51"/>
      <c r="H127" s="51"/>
      <c r="I127" s="51"/>
      <c r="J127" s="51"/>
      <c r="K127" s="51"/>
      <c r="L127" s="51"/>
      <c r="M127" s="51"/>
      <c r="N127" s="51"/>
      <c r="O127" s="51"/>
      <c r="P127" s="51"/>
      <c r="Q127" s="51"/>
      <c r="R127" s="51"/>
      <c r="S127" s="51"/>
      <c r="T127" s="51"/>
      <c r="U127" s="51"/>
      <c r="V127" s="52"/>
    </row>
    <row r="128" spans="1:22" ht="15.75">
      <c r="A128" s="51"/>
      <c r="B128" s="51"/>
      <c r="C128" s="51"/>
      <c r="D128" s="51"/>
      <c r="E128" s="51"/>
      <c r="F128" s="51"/>
      <c r="G128" s="51"/>
      <c r="H128" s="51"/>
      <c r="I128" s="51"/>
      <c r="J128" s="51"/>
      <c r="K128" s="51"/>
      <c r="L128" s="51"/>
      <c r="M128" s="51"/>
      <c r="N128" s="51"/>
      <c r="O128" s="51"/>
      <c r="P128" s="51"/>
      <c r="Q128" s="51"/>
      <c r="R128" s="51"/>
      <c r="S128" s="51"/>
      <c r="T128" s="51"/>
      <c r="U128" s="51"/>
      <c r="V128" s="52"/>
    </row>
    <row r="129" spans="1:22" ht="15.75">
      <c r="A129" s="51"/>
      <c r="B129" s="51"/>
      <c r="C129" s="51"/>
      <c r="D129" s="51"/>
      <c r="E129" s="51"/>
      <c r="F129" s="51"/>
      <c r="G129" s="51"/>
      <c r="H129" s="51"/>
      <c r="I129" s="51"/>
      <c r="J129" s="51"/>
      <c r="K129" s="51"/>
      <c r="L129" s="51"/>
      <c r="M129" s="51"/>
      <c r="N129" s="51"/>
      <c r="O129" s="51"/>
      <c r="P129" s="51"/>
      <c r="Q129" s="51"/>
      <c r="R129" s="51"/>
      <c r="S129" s="51"/>
      <c r="T129" s="51"/>
      <c r="U129" s="51"/>
      <c r="V129" s="52"/>
    </row>
    <row r="130" spans="1:22" ht="15.75">
      <c r="A130" s="51"/>
      <c r="B130" s="51"/>
      <c r="C130" s="51"/>
      <c r="D130" s="51"/>
      <c r="E130" s="51"/>
      <c r="F130" s="51"/>
      <c r="G130" s="51"/>
      <c r="H130" s="51"/>
      <c r="I130" s="51"/>
      <c r="J130" s="51"/>
      <c r="K130" s="51"/>
      <c r="L130" s="51"/>
      <c r="M130" s="51"/>
      <c r="N130" s="51"/>
      <c r="O130" s="51"/>
      <c r="P130" s="51"/>
      <c r="Q130" s="51"/>
      <c r="R130" s="51"/>
      <c r="S130" s="51"/>
      <c r="T130" s="51"/>
      <c r="U130" s="51"/>
      <c r="V130" s="52"/>
    </row>
    <row r="131" spans="1:22" ht="15.75">
      <c r="A131" s="51"/>
      <c r="B131" s="51"/>
      <c r="C131" s="51"/>
      <c r="D131" s="51"/>
      <c r="E131" s="51"/>
      <c r="F131" s="51"/>
      <c r="G131" s="51"/>
      <c r="H131" s="51"/>
      <c r="I131" s="51"/>
      <c r="J131" s="51"/>
      <c r="K131" s="51"/>
      <c r="L131" s="51"/>
      <c r="M131" s="51"/>
      <c r="N131" s="51"/>
      <c r="O131" s="51"/>
      <c r="P131" s="51"/>
      <c r="Q131" s="51"/>
      <c r="R131" s="51"/>
      <c r="S131" s="51"/>
      <c r="T131" s="51"/>
      <c r="U131" s="51"/>
      <c r="V131" s="52"/>
    </row>
    <row r="132" spans="1:22" ht="15.75">
      <c r="A132" s="51"/>
      <c r="B132" s="51"/>
      <c r="C132" s="51"/>
      <c r="D132" s="51"/>
      <c r="E132" s="51"/>
      <c r="F132" s="51"/>
      <c r="G132" s="51"/>
      <c r="H132" s="51"/>
      <c r="I132" s="51"/>
      <c r="J132" s="51"/>
      <c r="K132" s="51"/>
      <c r="L132" s="51"/>
      <c r="M132" s="51"/>
      <c r="N132" s="51"/>
      <c r="O132" s="51"/>
      <c r="P132" s="51"/>
      <c r="Q132" s="51"/>
      <c r="R132" s="51"/>
      <c r="S132" s="51"/>
      <c r="T132" s="51"/>
      <c r="U132" s="51"/>
      <c r="V132" s="52"/>
    </row>
    <row r="133" spans="1:22" ht="15.75">
      <c r="A133" s="51"/>
      <c r="B133" s="51"/>
      <c r="C133" s="51"/>
      <c r="D133" s="51"/>
      <c r="E133" s="51"/>
      <c r="F133" s="51"/>
      <c r="G133" s="51"/>
      <c r="H133" s="51"/>
      <c r="I133" s="51"/>
      <c r="J133" s="51"/>
      <c r="K133" s="51"/>
      <c r="L133" s="51"/>
      <c r="M133" s="51"/>
      <c r="N133" s="51"/>
      <c r="O133" s="51"/>
      <c r="P133" s="51"/>
      <c r="Q133" s="51"/>
      <c r="R133" s="51"/>
      <c r="S133" s="51"/>
      <c r="T133" s="51"/>
      <c r="U133" s="51"/>
      <c r="V133" s="52"/>
    </row>
    <row r="134" spans="1:22" ht="15.75">
      <c r="A134" s="51"/>
      <c r="B134" s="51"/>
      <c r="C134" s="51"/>
      <c r="D134" s="51"/>
      <c r="E134" s="51"/>
      <c r="F134" s="51"/>
      <c r="G134" s="51"/>
      <c r="H134" s="51"/>
      <c r="I134" s="51"/>
      <c r="J134" s="51"/>
      <c r="K134" s="51"/>
      <c r="L134" s="51"/>
      <c r="M134" s="51"/>
      <c r="N134" s="51"/>
      <c r="O134" s="51"/>
      <c r="P134" s="51"/>
      <c r="Q134" s="51"/>
      <c r="R134" s="51"/>
      <c r="S134" s="51"/>
      <c r="T134" s="51"/>
      <c r="U134" s="51"/>
      <c r="V134" s="52"/>
    </row>
    <row r="135" spans="1:22" ht="15.75">
      <c r="A135" s="51"/>
      <c r="B135" s="51"/>
      <c r="C135" s="51"/>
      <c r="D135" s="51"/>
      <c r="E135" s="51"/>
      <c r="F135" s="51"/>
      <c r="G135" s="51"/>
      <c r="H135" s="51"/>
      <c r="I135" s="51"/>
      <c r="J135" s="51"/>
      <c r="K135" s="51"/>
      <c r="L135" s="51"/>
      <c r="M135" s="51"/>
      <c r="N135" s="51"/>
      <c r="O135" s="51"/>
      <c r="P135" s="51"/>
      <c r="Q135" s="51"/>
      <c r="R135" s="51"/>
      <c r="S135" s="51"/>
      <c r="T135" s="51"/>
      <c r="U135" s="51"/>
      <c r="V135" s="52"/>
    </row>
    <row r="136" spans="1:22" ht="15.75">
      <c r="A136" s="51"/>
      <c r="B136" s="51"/>
      <c r="C136" s="51"/>
      <c r="D136" s="51"/>
      <c r="E136" s="51"/>
      <c r="F136" s="51"/>
      <c r="G136" s="51"/>
      <c r="H136" s="51"/>
      <c r="I136" s="51"/>
      <c r="J136" s="51"/>
      <c r="K136" s="51"/>
      <c r="L136" s="51"/>
      <c r="M136" s="51"/>
      <c r="N136" s="51"/>
      <c r="O136" s="51"/>
      <c r="P136" s="51"/>
      <c r="Q136" s="51"/>
      <c r="R136" s="51"/>
      <c r="S136" s="51"/>
      <c r="T136" s="51"/>
      <c r="U136" s="51"/>
      <c r="V136" s="52"/>
    </row>
    <row r="137" spans="1:22" ht="15.75">
      <c r="A137" s="51"/>
      <c r="B137" s="51"/>
      <c r="C137" s="51"/>
      <c r="D137" s="51"/>
      <c r="E137" s="51"/>
      <c r="F137" s="51"/>
      <c r="G137" s="51"/>
      <c r="H137" s="51"/>
      <c r="I137" s="51"/>
      <c r="J137" s="51"/>
      <c r="K137" s="51"/>
      <c r="L137" s="51"/>
      <c r="M137" s="51"/>
      <c r="N137" s="51"/>
      <c r="O137" s="51"/>
      <c r="P137" s="51"/>
      <c r="Q137" s="51"/>
      <c r="R137" s="51"/>
      <c r="S137" s="51"/>
      <c r="T137" s="51"/>
      <c r="U137" s="51"/>
      <c r="V137" s="52"/>
    </row>
    <row r="138" spans="1:22" ht="15.75">
      <c r="A138" s="51"/>
      <c r="B138" s="51"/>
      <c r="C138" s="51"/>
      <c r="D138" s="51"/>
      <c r="E138" s="51"/>
      <c r="F138" s="51"/>
      <c r="G138" s="51"/>
      <c r="H138" s="51"/>
      <c r="I138" s="51"/>
      <c r="J138" s="51"/>
      <c r="K138" s="51"/>
      <c r="L138" s="51"/>
      <c r="M138" s="51"/>
      <c r="N138" s="51"/>
      <c r="O138" s="51"/>
      <c r="P138" s="51"/>
      <c r="Q138" s="51"/>
      <c r="R138" s="51"/>
      <c r="S138" s="51"/>
      <c r="T138" s="51"/>
      <c r="U138" s="51"/>
      <c r="V138" s="52"/>
    </row>
    <row r="139" spans="1:22" ht="15.75">
      <c r="A139" s="51"/>
      <c r="B139" s="51"/>
      <c r="C139" s="51"/>
      <c r="D139" s="51"/>
      <c r="E139" s="51"/>
      <c r="F139" s="51"/>
      <c r="G139" s="51"/>
      <c r="H139" s="51"/>
      <c r="I139" s="51"/>
      <c r="J139" s="51"/>
      <c r="K139" s="51"/>
      <c r="L139" s="51"/>
      <c r="M139" s="51"/>
      <c r="N139" s="51"/>
      <c r="O139" s="51"/>
      <c r="P139" s="51"/>
      <c r="Q139" s="51"/>
      <c r="R139" s="51"/>
      <c r="S139" s="51"/>
      <c r="T139" s="51"/>
      <c r="U139" s="51"/>
      <c r="V139" s="52"/>
    </row>
    <row r="140" spans="1:22" ht="15.75">
      <c r="A140" s="51"/>
      <c r="B140" s="51"/>
      <c r="C140" s="51"/>
      <c r="D140" s="51"/>
      <c r="E140" s="51"/>
      <c r="F140" s="51"/>
      <c r="G140" s="51"/>
      <c r="H140" s="51"/>
      <c r="I140" s="51"/>
      <c r="J140" s="51"/>
      <c r="K140" s="51"/>
      <c r="L140" s="51"/>
      <c r="M140" s="51"/>
      <c r="N140" s="51"/>
      <c r="O140" s="51"/>
      <c r="P140" s="51"/>
      <c r="Q140" s="51"/>
      <c r="R140" s="51"/>
      <c r="S140" s="51"/>
      <c r="T140" s="51"/>
      <c r="U140" s="51"/>
      <c r="V140" s="52"/>
    </row>
    <row r="141" spans="1:22" ht="15.75">
      <c r="A141" s="51"/>
      <c r="B141" s="51"/>
      <c r="C141" s="51"/>
      <c r="D141" s="51"/>
      <c r="E141" s="51"/>
      <c r="F141" s="51"/>
      <c r="G141" s="51"/>
      <c r="H141" s="51"/>
      <c r="I141" s="51"/>
      <c r="J141" s="51"/>
      <c r="K141" s="51"/>
      <c r="L141" s="51"/>
      <c r="M141" s="51"/>
      <c r="N141" s="51"/>
      <c r="O141" s="51"/>
      <c r="P141" s="51"/>
      <c r="Q141" s="51"/>
      <c r="R141" s="51"/>
      <c r="S141" s="51"/>
      <c r="T141" s="51"/>
      <c r="U141" s="51"/>
      <c r="V141" s="52"/>
    </row>
    <row r="142" spans="1:22" ht="15.75">
      <c r="A142" s="51"/>
      <c r="B142" s="51"/>
      <c r="C142" s="51"/>
      <c r="D142" s="51"/>
      <c r="E142" s="51"/>
      <c r="F142" s="51"/>
      <c r="G142" s="51"/>
      <c r="H142" s="51"/>
      <c r="I142" s="51"/>
      <c r="J142" s="51"/>
      <c r="K142" s="51"/>
      <c r="L142" s="51"/>
      <c r="M142" s="51"/>
      <c r="N142" s="51"/>
      <c r="O142" s="51"/>
      <c r="P142" s="51"/>
      <c r="Q142" s="51"/>
      <c r="R142" s="51"/>
      <c r="S142" s="51"/>
      <c r="T142" s="51"/>
      <c r="U142" s="51"/>
      <c r="V142" s="52"/>
    </row>
    <row r="143" spans="1:22" ht="15.75">
      <c r="A143" s="51"/>
      <c r="B143" s="51"/>
      <c r="C143" s="51"/>
      <c r="D143" s="51"/>
      <c r="E143" s="51"/>
      <c r="F143" s="51"/>
      <c r="G143" s="51"/>
      <c r="H143" s="51"/>
      <c r="I143" s="51"/>
      <c r="J143" s="51"/>
      <c r="K143" s="51"/>
      <c r="L143" s="51"/>
      <c r="M143" s="51"/>
      <c r="N143" s="51"/>
      <c r="O143" s="51"/>
      <c r="P143" s="51"/>
      <c r="Q143" s="51"/>
      <c r="R143" s="51"/>
      <c r="S143" s="51"/>
      <c r="T143" s="51"/>
      <c r="U143" s="51"/>
      <c r="V143" s="52"/>
    </row>
    <row r="144" spans="1:22" ht="15.75">
      <c r="A144" s="51"/>
      <c r="B144" s="51"/>
      <c r="C144" s="51"/>
      <c r="D144" s="51"/>
      <c r="E144" s="51"/>
      <c r="F144" s="51"/>
      <c r="G144" s="51"/>
      <c r="H144" s="51"/>
      <c r="I144" s="51"/>
      <c r="J144" s="51"/>
      <c r="K144" s="51"/>
      <c r="L144" s="51"/>
      <c r="M144" s="51"/>
      <c r="N144" s="51"/>
      <c r="O144" s="51"/>
      <c r="P144" s="51"/>
      <c r="Q144" s="51"/>
      <c r="R144" s="51"/>
      <c r="S144" s="51"/>
      <c r="T144" s="51"/>
      <c r="U144" s="51"/>
      <c r="V144" s="52"/>
    </row>
    <row r="145" spans="1:22" ht="15.75">
      <c r="A145" s="51"/>
      <c r="B145" s="51"/>
      <c r="C145" s="51"/>
      <c r="D145" s="51"/>
      <c r="E145" s="51"/>
      <c r="F145" s="51"/>
      <c r="G145" s="51"/>
      <c r="H145" s="51"/>
      <c r="I145" s="51"/>
      <c r="J145" s="51"/>
      <c r="K145" s="51"/>
      <c r="L145" s="51"/>
      <c r="M145" s="51"/>
      <c r="N145" s="51"/>
      <c r="O145" s="51"/>
      <c r="P145" s="51"/>
      <c r="Q145" s="51"/>
      <c r="R145" s="51"/>
      <c r="S145" s="51"/>
      <c r="T145" s="51"/>
      <c r="U145" s="51"/>
      <c r="V145" s="52"/>
    </row>
    <row r="146" spans="1:22" ht="15.75">
      <c r="A146" s="51"/>
      <c r="B146" s="51"/>
      <c r="C146" s="51"/>
      <c r="D146" s="51"/>
      <c r="E146" s="51"/>
      <c r="F146" s="51"/>
      <c r="G146" s="51"/>
      <c r="H146" s="51"/>
      <c r="I146" s="51"/>
      <c r="J146" s="51"/>
      <c r="K146" s="51"/>
      <c r="L146" s="51"/>
      <c r="M146" s="51"/>
      <c r="N146" s="51"/>
      <c r="O146" s="51"/>
      <c r="P146" s="51"/>
      <c r="Q146" s="51"/>
      <c r="R146" s="51"/>
      <c r="S146" s="51"/>
      <c r="T146" s="51"/>
      <c r="U146" s="51"/>
      <c r="V146" s="52"/>
    </row>
    <row r="147" spans="1:22" ht="15.75">
      <c r="A147" s="51"/>
      <c r="B147" s="51"/>
      <c r="C147" s="51"/>
      <c r="D147" s="51"/>
      <c r="E147" s="51"/>
      <c r="F147" s="51"/>
      <c r="G147" s="51"/>
      <c r="H147" s="51"/>
      <c r="I147" s="51"/>
      <c r="J147" s="51"/>
      <c r="K147" s="51"/>
      <c r="L147" s="51"/>
      <c r="M147" s="51"/>
      <c r="N147" s="51"/>
      <c r="O147" s="51"/>
      <c r="P147" s="51"/>
      <c r="Q147" s="51"/>
      <c r="R147" s="51"/>
      <c r="S147" s="51"/>
      <c r="T147" s="51"/>
      <c r="U147" s="51"/>
      <c r="V147" s="52"/>
    </row>
    <row r="148" spans="1:22" ht="15.75">
      <c r="A148" s="51"/>
      <c r="B148" s="51"/>
      <c r="C148" s="51"/>
      <c r="D148" s="51"/>
      <c r="E148" s="51"/>
      <c r="F148" s="51"/>
      <c r="G148" s="51"/>
      <c r="H148" s="51"/>
      <c r="I148" s="51"/>
      <c r="J148" s="51"/>
      <c r="K148" s="51"/>
      <c r="L148" s="51"/>
      <c r="M148" s="51"/>
      <c r="N148" s="51"/>
      <c r="O148" s="51"/>
      <c r="P148" s="51"/>
      <c r="Q148" s="51"/>
      <c r="R148" s="51"/>
      <c r="S148" s="51"/>
      <c r="T148" s="51"/>
      <c r="U148" s="51"/>
      <c r="V148" s="52"/>
    </row>
    <row r="149" spans="1:22" ht="15.75">
      <c r="A149" s="51"/>
      <c r="B149" s="51"/>
      <c r="C149" s="51"/>
      <c r="D149" s="51"/>
      <c r="E149" s="51"/>
      <c r="F149" s="51"/>
      <c r="G149" s="51"/>
      <c r="H149" s="51"/>
      <c r="I149" s="51"/>
      <c r="J149" s="51"/>
      <c r="K149" s="51"/>
      <c r="L149" s="51"/>
      <c r="M149" s="51"/>
      <c r="N149" s="51"/>
      <c r="O149" s="51"/>
      <c r="P149" s="51"/>
      <c r="Q149" s="51"/>
      <c r="R149" s="51"/>
      <c r="S149" s="51"/>
      <c r="T149" s="51"/>
      <c r="U149" s="51"/>
      <c r="V149" s="52"/>
    </row>
    <row r="150" spans="1:22" ht="15.75">
      <c r="A150" s="51"/>
      <c r="B150" s="51"/>
      <c r="C150" s="51"/>
      <c r="D150" s="51"/>
      <c r="E150" s="51"/>
      <c r="F150" s="51"/>
      <c r="G150" s="51"/>
      <c r="H150" s="51"/>
      <c r="I150" s="51"/>
      <c r="J150" s="51"/>
      <c r="K150" s="51"/>
      <c r="L150" s="51"/>
      <c r="M150" s="51"/>
      <c r="N150" s="51"/>
      <c r="O150" s="51"/>
      <c r="P150" s="51"/>
      <c r="Q150" s="51"/>
      <c r="R150" s="51"/>
      <c r="S150" s="51"/>
      <c r="T150" s="51"/>
      <c r="U150" s="51"/>
      <c r="V150" s="52"/>
    </row>
    <row r="151" spans="1:22" ht="15.75">
      <c r="A151" s="51"/>
      <c r="B151" s="51"/>
      <c r="C151" s="51"/>
      <c r="D151" s="51"/>
      <c r="E151" s="51"/>
      <c r="F151" s="51"/>
      <c r="G151" s="51"/>
      <c r="H151" s="51"/>
      <c r="I151" s="51"/>
      <c r="J151" s="51"/>
      <c r="K151" s="51"/>
      <c r="L151" s="51"/>
      <c r="M151" s="51"/>
      <c r="N151" s="51"/>
      <c r="O151" s="51"/>
      <c r="P151" s="51"/>
      <c r="Q151" s="51"/>
      <c r="R151" s="51"/>
      <c r="S151" s="51"/>
      <c r="T151" s="51"/>
      <c r="U151" s="51"/>
      <c r="V151" s="52"/>
    </row>
    <row r="152" spans="1:22" ht="15.75">
      <c r="A152" s="51"/>
      <c r="B152" s="51"/>
      <c r="C152" s="51"/>
      <c r="D152" s="51"/>
      <c r="E152" s="51"/>
      <c r="F152" s="51"/>
      <c r="G152" s="51"/>
      <c r="H152" s="51"/>
      <c r="I152" s="51"/>
      <c r="J152" s="51"/>
      <c r="K152" s="51"/>
      <c r="L152" s="51"/>
      <c r="M152" s="51"/>
      <c r="N152" s="51"/>
      <c r="O152" s="51"/>
      <c r="P152" s="51"/>
      <c r="Q152" s="51"/>
      <c r="R152" s="51"/>
      <c r="S152" s="51"/>
      <c r="T152" s="51"/>
      <c r="U152" s="51"/>
      <c r="V152" s="52"/>
    </row>
    <row r="153" spans="1:22" ht="15.75">
      <c r="A153" s="51"/>
      <c r="B153" s="51"/>
      <c r="C153" s="51"/>
      <c r="D153" s="51"/>
      <c r="E153" s="51"/>
      <c r="F153" s="51"/>
      <c r="G153" s="51"/>
      <c r="H153" s="51"/>
      <c r="I153" s="51"/>
      <c r="J153" s="51"/>
      <c r="K153" s="51"/>
      <c r="L153" s="51"/>
      <c r="M153" s="51"/>
      <c r="N153" s="51"/>
      <c r="O153" s="51"/>
      <c r="P153" s="51"/>
      <c r="Q153" s="51"/>
      <c r="R153" s="51"/>
      <c r="S153" s="51"/>
      <c r="T153" s="51"/>
      <c r="U153" s="51"/>
      <c r="V153" s="52"/>
    </row>
    <row r="154" spans="1:22" ht="15.75">
      <c r="A154" s="51"/>
      <c r="B154" s="51"/>
      <c r="C154" s="51"/>
      <c r="D154" s="51"/>
      <c r="E154" s="51"/>
      <c r="F154" s="51"/>
      <c r="G154" s="51"/>
      <c r="H154" s="51"/>
      <c r="I154" s="51"/>
      <c r="J154" s="51"/>
      <c r="K154" s="51"/>
      <c r="L154" s="51"/>
      <c r="M154" s="51"/>
      <c r="N154" s="51"/>
      <c r="O154" s="51"/>
      <c r="P154" s="51"/>
      <c r="Q154" s="51"/>
      <c r="R154" s="51"/>
      <c r="S154" s="51"/>
      <c r="T154" s="51"/>
      <c r="U154" s="51"/>
      <c r="V154" s="52"/>
    </row>
    <row r="155" spans="1:22" ht="15.75">
      <c r="A155" s="51"/>
      <c r="B155" s="51"/>
      <c r="C155" s="51"/>
      <c r="D155" s="51"/>
      <c r="E155" s="51"/>
      <c r="F155" s="51"/>
      <c r="G155" s="51"/>
      <c r="H155" s="51"/>
      <c r="I155" s="51"/>
      <c r="J155" s="51"/>
      <c r="K155" s="51"/>
      <c r="L155" s="51"/>
      <c r="M155" s="51"/>
      <c r="N155" s="51"/>
      <c r="O155" s="51"/>
      <c r="P155" s="51"/>
      <c r="Q155" s="51"/>
      <c r="R155" s="51"/>
      <c r="S155" s="51"/>
      <c r="T155" s="51"/>
      <c r="U155" s="51"/>
      <c r="V155" s="52"/>
    </row>
    <row r="156" spans="1:22" ht="15.75">
      <c r="A156" s="51"/>
      <c r="B156" s="51"/>
      <c r="C156" s="51"/>
      <c r="D156" s="51"/>
      <c r="E156" s="51"/>
      <c r="F156" s="51"/>
      <c r="G156" s="51"/>
      <c r="H156" s="51"/>
      <c r="I156" s="51"/>
      <c r="J156" s="51"/>
      <c r="K156" s="51"/>
      <c r="L156" s="51"/>
      <c r="M156" s="51"/>
      <c r="N156" s="51"/>
      <c r="O156" s="51"/>
      <c r="P156" s="51"/>
      <c r="Q156" s="51"/>
      <c r="R156" s="51"/>
      <c r="S156" s="51"/>
      <c r="T156" s="51"/>
      <c r="U156" s="51"/>
      <c r="V156" s="52"/>
    </row>
    <row r="157" spans="1:22" ht="15.75">
      <c r="A157" s="51"/>
      <c r="B157" s="51"/>
      <c r="C157" s="51"/>
      <c r="D157" s="51"/>
      <c r="E157" s="51"/>
      <c r="F157" s="51"/>
      <c r="G157" s="51"/>
      <c r="H157" s="51"/>
      <c r="I157" s="51"/>
      <c r="J157" s="51"/>
      <c r="K157" s="51"/>
      <c r="L157" s="51"/>
      <c r="M157" s="51"/>
      <c r="N157" s="51"/>
      <c r="O157" s="51"/>
      <c r="P157" s="51"/>
      <c r="Q157" s="51"/>
      <c r="R157" s="51"/>
      <c r="S157" s="51"/>
      <c r="T157" s="51"/>
      <c r="U157" s="51"/>
      <c r="V157" s="52"/>
    </row>
    <row r="158" spans="1:22" ht="15.75">
      <c r="A158" s="51"/>
      <c r="B158" s="51"/>
      <c r="C158" s="51"/>
      <c r="D158" s="51"/>
      <c r="E158" s="51"/>
      <c r="F158" s="51"/>
      <c r="G158" s="51"/>
      <c r="H158" s="51"/>
      <c r="I158" s="51"/>
      <c r="J158" s="51"/>
      <c r="K158" s="51"/>
      <c r="L158" s="51"/>
      <c r="M158" s="51"/>
      <c r="N158" s="51"/>
      <c r="O158" s="51"/>
      <c r="P158" s="51"/>
      <c r="Q158" s="51"/>
      <c r="R158" s="51"/>
      <c r="S158" s="51"/>
      <c r="T158" s="51"/>
      <c r="U158" s="51"/>
      <c r="V158" s="52"/>
    </row>
    <row r="159" spans="1:22" ht="15.75">
      <c r="A159" s="51"/>
      <c r="B159" s="51"/>
      <c r="C159" s="51"/>
      <c r="D159" s="51"/>
      <c r="E159" s="51"/>
      <c r="F159" s="51"/>
      <c r="G159" s="51"/>
      <c r="H159" s="51"/>
      <c r="I159" s="51"/>
      <c r="J159" s="51"/>
      <c r="K159" s="51"/>
      <c r="L159" s="51"/>
      <c r="M159" s="51"/>
      <c r="N159" s="51"/>
      <c r="O159" s="51"/>
      <c r="P159" s="51"/>
      <c r="Q159" s="51"/>
      <c r="R159" s="51"/>
      <c r="S159" s="51"/>
      <c r="T159" s="51"/>
      <c r="U159" s="51"/>
      <c r="V159" s="52"/>
    </row>
    <row r="160" spans="1:22" ht="15.75">
      <c r="A160" s="51"/>
      <c r="B160" s="51"/>
      <c r="C160" s="51"/>
      <c r="D160" s="51"/>
      <c r="E160" s="51"/>
      <c r="F160" s="51"/>
      <c r="G160" s="51"/>
      <c r="H160" s="51"/>
      <c r="I160" s="51"/>
      <c r="J160" s="51"/>
      <c r="K160" s="51"/>
      <c r="L160" s="51"/>
      <c r="M160" s="51"/>
      <c r="N160" s="51"/>
      <c r="O160" s="51"/>
      <c r="P160" s="51"/>
      <c r="Q160" s="51"/>
      <c r="R160" s="51"/>
      <c r="S160" s="51"/>
      <c r="T160" s="51"/>
      <c r="U160" s="51"/>
      <c r="V160" s="52"/>
    </row>
    <row r="161" spans="1:22" ht="15.75">
      <c r="A161" s="51"/>
      <c r="B161" s="51"/>
      <c r="C161" s="51"/>
      <c r="D161" s="51"/>
      <c r="E161" s="51"/>
      <c r="F161" s="51"/>
      <c r="G161" s="51"/>
      <c r="H161" s="51"/>
      <c r="I161" s="51"/>
      <c r="J161" s="51"/>
      <c r="K161" s="51"/>
      <c r="L161" s="51"/>
      <c r="M161" s="51"/>
      <c r="N161" s="51"/>
      <c r="O161" s="51"/>
      <c r="P161" s="51"/>
      <c r="Q161" s="51"/>
      <c r="R161" s="51"/>
      <c r="S161" s="51"/>
      <c r="T161" s="51"/>
      <c r="U161" s="51"/>
      <c r="V161" s="52"/>
    </row>
    <row r="162" spans="1:22" ht="15.75">
      <c r="A162" s="51"/>
      <c r="B162" s="51"/>
      <c r="C162" s="51"/>
      <c r="D162" s="51"/>
      <c r="E162" s="51"/>
      <c r="F162" s="51"/>
      <c r="G162" s="51"/>
      <c r="H162" s="51"/>
      <c r="I162" s="51"/>
      <c r="J162" s="51"/>
      <c r="K162" s="51"/>
      <c r="L162" s="51"/>
      <c r="M162" s="51"/>
      <c r="N162" s="51"/>
      <c r="O162" s="51"/>
      <c r="P162" s="51"/>
      <c r="Q162" s="51"/>
      <c r="R162" s="51"/>
      <c r="S162" s="51"/>
      <c r="T162" s="51"/>
      <c r="U162" s="51"/>
      <c r="V162" s="52"/>
    </row>
    <row r="163" spans="1:22" ht="15.75">
      <c r="A163" s="51"/>
      <c r="B163" s="51"/>
      <c r="C163" s="51"/>
      <c r="D163" s="51"/>
      <c r="E163" s="51"/>
      <c r="F163" s="51"/>
      <c r="G163" s="51"/>
      <c r="H163" s="51"/>
      <c r="I163" s="51"/>
      <c r="J163" s="51"/>
      <c r="K163" s="51"/>
      <c r="L163" s="51"/>
      <c r="M163" s="51"/>
      <c r="N163" s="51"/>
      <c r="O163" s="51"/>
      <c r="P163" s="51"/>
      <c r="Q163" s="51"/>
      <c r="R163" s="51"/>
      <c r="S163" s="51"/>
      <c r="T163" s="51"/>
      <c r="U163" s="51"/>
      <c r="V163" s="52"/>
    </row>
    <row r="164" spans="1:22" ht="15.75">
      <c r="A164" s="51"/>
      <c r="B164" s="51"/>
      <c r="C164" s="51"/>
      <c r="D164" s="51"/>
      <c r="E164" s="51"/>
      <c r="F164" s="51"/>
      <c r="G164" s="51"/>
      <c r="H164" s="51"/>
      <c r="I164" s="51"/>
      <c r="J164" s="51"/>
      <c r="K164" s="51"/>
      <c r="L164" s="51"/>
      <c r="M164" s="51"/>
      <c r="N164" s="51"/>
      <c r="O164" s="51"/>
      <c r="P164" s="51"/>
      <c r="Q164" s="51"/>
      <c r="R164" s="51"/>
      <c r="S164" s="51"/>
      <c r="T164" s="51"/>
      <c r="U164" s="51"/>
      <c r="V164" s="52"/>
    </row>
    <row r="165" spans="1:22" ht="15.75">
      <c r="A165" s="51"/>
      <c r="B165" s="51"/>
      <c r="C165" s="51"/>
      <c r="D165" s="51"/>
      <c r="E165" s="51"/>
      <c r="F165" s="51"/>
      <c r="G165" s="51"/>
      <c r="H165" s="51"/>
      <c r="I165" s="51"/>
      <c r="J165" s="51"/>
      <c r="K165" s="51"/>
      <c r="L165" s="51"/>
      <c r="M165" s="51"/>
      <c r="N165" s="51"/>
      <c r="O165" s="51"/>
      <c r="P165" s="51"/>
      <c r="Q165" s="51"/>
      <c r="R165" s="51"/>
      <c r="S165" s="51"/>
      <c r="T165" s="51"/>
      <c r="U165" s="51"/>
      <c r="V165" s="52"/>
    </row>
    <row r="166" spans="1:22" ht="15.75">
      <c r="A166" s="51"/>
      <c r="B166" s="51"/>
      <c r="C166" s="51"/>
      <c r="D166" s="51"/>
      <c r="E166" s="51"/>
      <c r="F166" s="51"/>
      <c r="G166" s="51"/>
      <c r="H166" s="51"/>
      <c r="I166" s="51"/>
      <c r="J166" s="51"/>
      <c r="K166" s="51"/>
      <c r="L166" s="51"/>
      <c r="M166" s="51"/>
      <c r="N166" s="51"/>
      <c r="O166" s="51"/>
      <c r="P166" s="51"/>
      <c r="Q166" s="51"/>
      <c r="R166" s="51"/>
      <c r="S166" s="51"/>
      <c r="T166" s="51"/>
      <c r="U166" s="51"/>
      <c r="V166" s="52"/>
    </row>
    <row r="167" spans="1:22" ht="15.75">
      <c r="A167" s="51"/>
      <c r="B167" s="51"/>
      <c r="C167" s="51"/>
      <c r="D167" s="51"/>
      <c r="E167" s="51"/>
      <c r="F167" s="51"/>
      <c r="G167" s="51"/>
      <c r="H167" s="51"/>
      <c r="I167" s="51"/>
      <c r="J167" s="51"/>
      <c r="K167" s="51"/>
      <c r="L167" s="51"/>
      <c r="M167" s="51"/>
      <c r="N167" s="51"/>
      <c r="O167" s="51"/>
      <c r="P167" s="51"/>
      <c r="Q167" s="51"/>
      <c r="R167" s="51"/>
      <c r="S167" s="51"/>
      <c r="T167" s="51"/>
      <c r="U167" s="51"/>
      <c r="V167" s="52"/>
    </row>
    <row r="168" spans="1:22" ht="15.75">
      <c r="A168" s="51"/>
      <c r="B168" s="51"/>
      <c r="C168" s="51"/>
      <c r="D168" s="51"/>
      <c r="E168" s="51"/>
      <c r="F168" s="51"/>
      <c r="G168" s="51"/>
      <c r="H168" s="51"/>
      <c r="I168" s="51"/>
      <c r="J168" s="51"/>
      <c r="K168" s="51"/>
      <c r="L168" s="51"/>
      <c r="M168" s="51"/>
      <c r="N168" s="51"/>
      <c r="O168" s="51"/>
      <c r="P168" s="51"/>
      <c r="Q168" s="51"/>
      <c r="R168" s="51"/>
      <c r="S168" s="51"/>
      <c r="T168" s="51"/>
      <c r="U168" s="51"/>
      <c r="V168" s="52"/>
    </row>
    <row r="169" spans="1:22" ht="15.75">
      <c r="A169" s="51"/>
      <c r="B169" s="51"/>
      <c r="C169" s="51"/>
      <c r="D169" s="51"/>
      <c r="E169" s="51"/>
      <c r="F169" s="51"/>
      <c r="G169" s="51"/>
      <c r="H169" s="51"/>
      <c r="I169" s="51"/>
      <c r="J169" s="51"/>
      <c r="K169" s="51"/>
      <c r="L169" s="51"/>
      <c r="M169" s="51"/>
      <c r="N169" s="51"/>
      <c r="O169" s="51"/>
      <c r="P169" s="51"/>
      <c r="Q169" s="51"/>
      <c r="R169" s="51"/>
      <c r="S169" s="51"/>
      <c r="T169" s="51"/>
      <c r="U169" s="51"/>
      <c r="V169" s="52"/>
    </row>
    <row r="170" spans="1:22" ht="15.75">
      <c r="A170" s="51"/>
      <c r="B170" s="51"/>
      <c r="C170" s="51"/>
      <c r="D170" s="51"/>
      <c r="E170" s="51"/>
      <c r="F170" s="51"/>
      <c r="G170" s="51"/>
      <c r="H170" s="51"/>
      <c r="I170" s="51"/>
      <c r="J170" s="51"/>
      <c r="K170" s="51"/>
      <c r="L170" s="51"/>
      <c r="M170" s="51"/>
      <c r="N170" s="51"/>
      <c r="O170" s="51"/>
      <c r="P170" s="51"/>
      <c r="Q170" s="51"/>
      <c r="R170" s="51"/>
      <c r="S170" s="51"/>
      <c r="T170" s="51"/>
      <c r="U170" s="51"/>
      <c r="V170" s="52"/>
    </row>
    <row r="171" spans="1:22" ht="15.75">
      <c r="A171" s="51"/>
      <c r="B171" s="51"/>
      <c r="C171" s="51"/>
      <c r="D171" s="51"/>
      <c r="E171" s="51"/>
      <c r="F171" s="51"/>
      <c r="G171" s="51"/>
      <c r="H171" s="51"/>
      <c r="I171" s="51"/>
      <c r="J171" s="51"/>
      <c r="K171" s="51"/>
      <c r="L171" s="51"/>
      <c r="M171" s="51"/>
      <c r="N171" s="51"/>
      <c r="O171" s="51"/>
      <c r="P171" s="51"/>
      <c r="Q171" s="51"/>
      <c r="R171" s="51"/>
      <c r="S171" s="51"/>
      <c r="T171" s="51"/>
      <c r="U171" s="51"/>
      <c r="V171" s="52"/>
    </row>
    <row r="172" spans="1:22" ht="15.75">
      <c r="A172" s="51"/>
      <c r="B172" s="51"/>
      <c r="C172" s="51"/>
      <c r="D172" s="51"/>
      <c r="E172" s="51"/>
      <c r="F172" s="51"/>
      <c r="G172" s="51"/>
      <c r="H172" s="51"/>
      <c r="I172" s="51"/>
      <c r="J172" s="51"/>
      <c r="K172" s="51"/>
      <c r="L172" s="51"/>
      <c r="M172" s="51"/>
      <c r="N172" s="51"/>
      <c r="O172" s="51"/>
      <c r="P172" s="51"/>
      <c r="Q172" s="51"/>
      <c r="R172" s="51"/>
      <c r="S172" s="51"/>
      <c r="T172" s="51"/>
      <c r="U172" s="51"/>
      <c r="V172" s="52"/>
    </row>
    <row r="173" spans="1:22" ht="15.75">
      <c r="A173" s="51"/>
      <c r="B173" s="51"/>
      <c r="C173" s="51"/>
      <c r="D173" s="51"/>
      <c r="E173" s="51"/>
      <c r="F173" s="51"/>
      <c r="G173" s="51"/>
      <c r="H173" s="51"/>
      <c r="I173" s="51"/>
      <c r="J173" s="51"/>
      <c r="K173" s="51"/>
      <c r="L173" s="51"/>
      <c r="M173" s="51"/>
      <c r="N173" s="51"/>
      <c r="O173" s="51"/>
      <c r="P173" s="51"/>
      <c r="Q173" s="51"/>
      <c r="R173" s="51"/>
      <c r="S173" s="51"/>
      <c r="T173" s="51"/>
      <c r="U173" s="51"/>
      <c r="V173" s="52"/>
    </row>
    <row r="174" spans="1:22" ht="15.75">
      <c r="A174" s="51"/>
      <c r="B174" s="51"/>
      <c r="C174" s="51"/>
      <c r="D174" s="51"/>
      <c r="E174" s="51"/>
      <c r="F174" s="51"/>
      <c r="G174" s="51"/>
      <c r="H174" s="51"/>
      <c r="I174" s="51"/>
      <c r="J174" s="51"/>
      <c r="K174" s="51"/>
      <c r="L174" s="51"/>
      <c r="M174" s="51"/>
      <c r="N174" s="51"/>
      <c r="O174" s="51"/>
      <c r="P174" s="51"/>
      <c r="Q174" s="51"/>
      <c r="R174" s="51"/>
      <c r="S174" s="51"/>
      <c r="T174" s="51"/>
      <c r="U174" s="51"/>
      <c r="V174" s="52"/>
    </row>
    <row r="175" spans="1:22" ht="15.75">
      <c r="A175" s="51"/>
      <c r="B175" s="51"/>
      <c r="C175" s="51"/>
      <c r="D175" s="51"/>
      <c r="E175" s="51"/>
      <c r="F175" s="51"/>
      <c r="G175" s="51"/>
      <c r="H175" s="51"/>
      <c r="I175" s="51"/>
      <c r="J175" s="51"/>
      <c r="K175" s="51"/>
      <c r="L175" s="51"/>
      <c r="M175" s="51"/>
      <c r="N175" s="51"/>
      <c r="O175" s="51"/>
      <c r="P175" s="51"/>
      <c r="Q175" s="51"/>
      <c r="R175" s="51"/>
      <c r="S175" s="51"/>
      <c r="T175" s="51"/>
      <c r="U175" s="51"/>
      <c r="V175" s="52"/>
    </row>
    <row r="176" spans="1:22" ht="15.75">
      <c r="A176" s="51"/>
      <c r="B176" s="51"/>
      <c r="C176" s="51"/>
      <c r="D176" s="51"/>
      <c r="E176" s="51"/>
      <c r="F176" s="51"/>
      <c r="G176" s="51"/>
      <c r="H176" s="51"/>
      <c r="I176" s="51"/>
      <c r="J176" s="51"/>
      <c r="K176" s="51"/>
      <c r="L176" s="51"/>
      <c r="M176" s="51"/>
      <c r="N176" s="51"/>
      <c r="O176" s="51"/>
      <c r="P176" s="51"/>
      <c r="Q176" s="51"/>
      <c r="R176" s="51"/>
      <c r="S176" s="51"/>
      <c r="T176" s="51"/>
      <c r="U176" s="51"/>
      <c r="V176" s="52"/>
    </row>
    <row r="177" spans="1:22" ht="15.75">
      <c r="A177" s="51"/>
      <c r="B177" s="51"/>
      <c r="C177" s="51"/>
      <c r="D177" s="51"/>
      <c r="E177" s="51"/>
      <c r="F177" s="51"/>
      <c r="G177" s="51"/>
      <c r="H177" s="51"/>
      <c r="I177" s="51"/>
      <c r="J177" s="51"/>
      <c r="K177" s="51"/>
      <c r="L177" s="51"/>
      <c r="M177" s="51"/>
      <c r="N177" s="51"/>
      <c r="O177" s="51"/>
      <c r="P177" s="51"/>
      <c r="Q177" s="51"/>
      <c r="R177" s="51"/>
      <c r="S177" s="51"/>
      <c r="T177" s="51"/>
      <c r="U177" s="51"/>
      <c r="V177" s="52"/>
    </row>
    <row r="178" spans="1:22" ht="15.75">
      <c r="A178" s="51"/>
      <c r="B178" s="51"/>
      <c r="C178" s="51"/>
      <c r="D178" s="51"/>
      <c r="E178" s="51"/>
      <c r="F178" s="51"/>
      <c r="G178" s="51"/>
      <c r="H178" s="51"/>
      <c r="I178" s="51"/>
      <c r="J178" s="51"/>
      <c r="K178" s="51"/>
      <c r="L178" s="51"/>
      <c r="M178" s="51"/>
      <c r="N178" s="51"/>
      <c r="O178" s="51"/>
      <c r="P178" s="51"/>
      <c r="Q178" s="51"/>
      <c r="R178" s="51"/>
      <c r="S178" s="51"/>
      <c r="T178" s="51"/>
      <c r="U178" s="51"/>
      <c r="V178" s="52"/>
    </row>
    <row r="179" spans="1:22" ht="15.75">
      <c r="A179" s="51"/>
      <c r="B179" s="51"/>
      <c r="C179" s="51"/>
      <c r="D179" s="51"/>
      <c r="E179" s="51"/>
      <c r="F179" s="51"/>
      <c r="G179" s="51"/>
      <c r="H179" s="51"/>
      <c r="I179" s="51"/>
      <c r="J179" s="51"/>
      <c r="K179" s="51"/>
      <c r="L179" s="51"/>
      <c r="M179" s="51"/>
      <c r="N179" s="51"/>
      <c r="O179" s="51"/>
      <c r="P179" s="51"/>
      <c r="Q179" s="51"/>
      <c r="R179" s="51"/>
      <c r="S179" s="51"/>
      <c r="T179" s="51"/>
      <c r="U179" s="51"/>
      <c r="V179" s="52"/>
    </row>
    <row r="180" spans="1:22" ht="15.75">
      <c r="A180" s="51"/>
      <c r="B180" s="51"/>
      <c r="C180" s="51"/>
      <c r="D180" s="51"/>
      <c r="E180" s="51"/>
      <c r="F180" s="51"/>
      <c r="G180" s="51"/>
      <c r="H180" s="51"/>
      <c r="I180" s="51"/>
      <c r="J180" s="51"/>
      <c r="K180" s="51"/>
      <c r="L180" s="51"/>
      <c r="M180" s="51"/>
      <c r="N180" s="51"/>
      <c r="O180" s="51"/>
      <c r="P180" s="51"/>
      <c r="Q180" s="51"/>
      <c r="R180" s="51"/>
      <c r="S180" s="51"/>
      <c r="T180" s="51"/>
      <c r="U180" s="51"/>
      <c r="V180" s="52"/>
    </row>
    <row r="181" spans="1:22" ht="15.75">
      <c r="A181" s="51"/>
      <c r="B181" s="51"/>
      <c r="C181" s="51"/>
      <c r="D181" s="51"/>
      <c r="E181" s="51"/>
      <c r="F181" s="51"/>
      <c r="G181" s="51"/>
      <c r="H181" s="51"/>
      <c r="I181" s="51"/>
      <c r="J181" s="51"/>
      <c r="K181" s="51"/>
      <c r="L181" s="51"/>
      <c r="M181" s="51"/>
      <c r="N181" s="51"/>
      <c r="O181" s="51"/>
      <c r="P181" s="51"/>
      <c r="Q181" s="51"/>
      <c r="R181" s="51"/>
      <c r="S181" s="51"/>
      <c r="T181" s="51"/>
      <c r="U181" s="51"/>
      <c r="V181" s="52"/>
    </row>
    <row r="182" spans="1:22" ht="15.75">
      <c r="A182" s="51"/>
      <c r="B182" s="51"/>
      <c r="C182" s="51"/>
      <c r="D182" s="51"/>
      <c r="E182" s="51"/>
      <c r="F182" s="51"/>
      <c r="G182" s="51"/>
      <c r="H182" s="51"/>
      <c r="I182" s="51"/>
      <c r="J182" s="51"/>
      <c r="K182" s="51"/>
      <c r="L182" s="51"/>
      <c r="M182" s="51"/>
      <c r="N182" s="51"/>
      <c r="O182" s="51"/>
      <c r="P182" s="51"/>
      <c r="Q182" s="51"/>
      <c r="R182" s="51"/>
      <c r="S182" s="51"/>
      <c r="T182" s="51"/>
      <c r="U182" s="51"/>
      <c r="V182" s="52"/>
    </row>
    <row r="183" spans="1:22" ht="15.75">
      <c r="A183" s="51"/>
      <c r="B183" s="51"/>
      <c r="C183" s="51"/>
      <c r="D183" s="51"/>
      <c r="E183" s="51"/>
      <c r="F183" s="51"/>
      <c r="G183" s="51"/>
      <c r="H183" s="51"/>
      <c r="I183" s="51"/>
      <c r="J183" s="51"/>
      <c r="K183" s="51"/>
      <c r="L183" s="51"/>
      <c r="M183" s="51"/>
      <c r="N183" s="51"/>
      <c r="O183" s="51"/>
      <c r="P183" s="51"/>
      <c r="Q183" s="51"/>
      <c r="R183" s="51"/>
      <c r="S183" s="51"/>
      <c r="T183" s="51"/>
      <c r="U183" s="51"/>
      <c r="V183" s="52"/>
    </row>
    <row r="184" spans="1:22" ht="15.75">
      <c r="A184" s="51"/>
      <c r="B184" s="51"/>
      <c r="C184" s="51"/>
      <c r="D184" s="51"/>
      <c r="E184" s="51"/>
      <c r="F184" s="51"/>
      <c r="G184" s="51"/>
      <c r="H184" s="51"/>
      <c r="I184" s="51"/>
      <c r="J184" s="51"/>
      <c r="K184" s="51"/>
      <c r="L184" s="51"/>
      <c r="M184" s="51"/>
      <c r="N184" s="51"/>
      <c r="O184" s="51"/>
      <c r="P184" s="51"/>
      <c r="Q184" s="51"/>
      <c r="R184" s="51"/>
      <c r="S184" s="51"/>
      <c r="T184" s="51"/>
      <c r="U184" s="51"/>
      <c r="V184" s="52"/>
    </row>
    <row r="185" spans="1:22" ht="15.75">
      <c r="A185" s="51"/>
      <c r="B185" s="51"/>
      <c r="C185" s="51"/>
      <c r="D185" s="51"/>
      <c r="E185" s="51"/>
      <c r="F185" s="51"/>
      <c r="G185" s="51"/>
      <c r="H185" s="51"/>
      <c r="I185" s="51"/>
      <c r="J185" s="51"/>
      <c r="K185" s="51"/>
      <c r="L185" s="51"/>
      <c r="M185" s="51"/>
      <c r="N185" s="51"/>
      <c r="O185" s="51"/>
      <c r="P185" s="51"/>
      <c r="Q185" s="51"/>
      <c r="R185" s="51"/>
      <c r="S185" s="51"/>
      <c r="T185" s="51"/>
      <c r="U185" s="51"/>
      <c r="V185" s="52"/>
    </row>
    <row r="186" spans="1:22" ht="15.75">
      <c r="A186" s="51"/>
      <c r="B186" s="51"/>
      <c r="C186" s="51"/>
      <c r="D186" s="51"/>
      <c r="E186" s="51"/>
      <c r="F186" s="51"/>
      <c r="G186" s="51"/>
      <c r="H186" s="51"/>
      <c r="I186" s="51"/>
      <c r="J186" s="51"/>
      <c r="K186" s="51"/>
      <c r="L186" s="51"/>
      <c r="M186" s="51"/>
      <c r="N186" s="51"/>
      <c r="O186" s="51"/>
      <c r="P186" s="51"/>
      <c r="Q186" s="51"/>
      <c r="R186" s="51"/>
      <c r="S186" s="51"/>
      <c r="T186" s="51"/>
      <c r="U186" s="51"/>
      <c r="V186" s="52"/>
    </row>
    <row r="187" spans="1:22" ht="15.75">
      <c r="A187" s="51"/>
      <c r="B187" s="51"/>
      <c r="C187" s="51"/>
      <c r="D187" s="51"/>
      <c r="E187" s="51"/>
      <c r="F187" s="51"/>
      <c r="G187" s="51"/>
      <c r="H187" s="51"/>
      <c r="I187" s="51"/>
      <c r="J187" s="51"/>
      <c r="K187" s="51"/>
      <c r="L187" s="51"/>
      <c r="M187" s="51"/>
      <c r="N187" s="51"/>
      <c r="O187" s="51"/>
      <c r="P187" s="51"/>
      <c r="Q187" s="51"/>
      <c r="R187" s="51"/>
      <c r="S187" s="51"/>
      <c r="T187" s="51"/>
      <c r="U187" s="51"/>
      <c r="V187" s="52"/>
    </row>
    <row r="188" spans="1:22" ht="15.75">
      <c r="A188" s="51"/>
      <c r="B188" s="51"/>
      <c r="C188" s="51"/>
      <c r="D188" s="51"/>
      <c r="E188" s="51"/>
      <c r="F188" s="51"/>
      <c r="G188" s="51"/>
      <c r="H188" s="51"/>
      <c r="I188" s="51"/>
      <c r="J188" s="51"/>
      <c r="K188" s="51"/>
      <c r="L188" s="51"/>
      <c r="M188" s="51"/>
      <c r="N188" s="51"/>
      <c r="O188" s="51"/>
      <c r="P188" s="51"/>
      <c r="Q188" s="51"/>
      <c r="R188" s="51"/>
      <c r="S188" s="51"/>
      <c r="T188" s="51"/>
      <c r="U188" s="51"/>
      <c r="V188" s="52"/>
    </row>
    <row r="189" spans="1:22" ht="15.75">
      <c r="A189" s="51"/>
      <c r="B189" s="51"/>
      <c r="C189" s="51"/>
      <c r="D189" s="51"/>
      <c r="E189" s="51"/>
      <c r="F189" s="51"/>
      <c r="G189" s="51"/>
      <c r="H189" s="51"/>
      <c r="I189" s="51"/>
      <c r="J189" s="51"/>
      <c r="K189" s="51"/>
      <c r="L189" s="51"/>
      <c r="M189" s="51"/>
      <c r="N189" s="51"/>
      <c r="O189" s="51"/>
      <c r="P189" s="51"/>
      <c r="Q189" s="51"/>
      <c r="R189" s="51"/>
      <c r="S189" s="51"/>
      <c r="T189" s="51"/>
      <c r="U189" s="51"/>
      <c r="V189" s="52"/>
    </row>
    <row r="190" spans="1:22" ht="15.75">
      <c r="A190" s="51"/>
      <c r="B190" s="51"/>
      <c r="C190" s="51"/>
      <c r="D190" s="51"/>
      <c r="E190" s="51"/>
      <c r="F190" s="51"/>
      <c r="G190" s="51"/>
      <c r="H190" s="51"/>
      <c r="I190" s="51"/>
      <c r="J190" s="51"/>
      <c r="K190" s="51"/>
      <c r="L190" s="51"/>
      <c r="M190" s="51"/>
      <c r="N190" s="51"/>
      <c r="O190" s="51"/>
      <c r="P190" s="51"/>
      <c r="Q190" s="51"/>
      <c r="R190" s="51"/>
      <c r="S190" s="51"/>
      <c r="T190" s="51"/>
      <c r="U190" s="51"/>
      <c r="V190" s="52"/>
    </row>
    <row r="191" spans="1:22" ht="15.75">
      <c r="A191" s="51"/>
      <c r="B191" s="51"/>
      <c r="C191" s="51"/>
      <c r="D191" s="51"/>
      <c r="E191" s="51"/>
      <c r="F191" s="51"/>
      <c r="G191" s="51"/>
      <c r="H191" s="51"/>
      <c r="I191" s="51"/>
      <c r="J191" s="51"/>
      <c r="K191" s="51"/>
      <c r="L191" s="51"/>
      <c r="M191" s="51"/>
      <c r="N191" s="51"/>
      <c r="O191" s="51"/>
      <c r="P191" s="51"/>
      <c r="Q191" s="51"/>
      <c r="R191" s="51"/>
      <c r="S191" s="51"/>
      <c r="T191" s="51"/>
      <c r="U191" s="51"/>
      <c r="V191" s="52"/>
    </row>
    <row r="192" spans="1:22" ht="15.75">
      <c r="A192" s="51"/>
      <c r="B192" s="51"/>
      <c r="C192" s="51"/>
      <c r="D192" s="51"/>
      <c r="E192" s="51"/>
      <c r="F192" s="51"/>
      <c r="G192" s="51"/>
      <c r="H192" s="51"/>
      <c r="I192" s="51"/>
      <c r="J192" s="51"/>
      <c r="K192" s="51"/>
      <c r="L192" s="51"/>
      <c r="M192" s="51"/>
      <c r="N192" s="51"/>
      <c r="O192" s="51"/>
      <c r="P192" s="51"/>
      <c r="Q192" s="51"/>
      <c r="R192" s="51"/>
      <c r="S192" s="51"/>
      <c r="T192" s="51"/>
      <c r="U192" s="51"/>
      <c r="V192" s="52"/>
    </row>
    <row r="193" spans="1:22" ht="15.75">
      <c r="A193" s="51"/>
      <c r="B193" s="51"/>
      <c r="C193" s="51"/>
      <c r="D193" s="51"/>
      <c r="E193" s="51"/>
      <c r="F193" s="51"/>
      <c r="G193" s="51"/>
      <c r="H193" s="51"/>
      <c r="I193" s="51"/>
      <c r="J193" s="51"/>
      <c r="K193" s="51"/>
      <c r="L193" s="51"/>
      <c r="M193" s="51"/>
      <c r="N193" s="51"/>
      <c r="O193" s="51"/>
      <c r="P193" s="51"/>
      <c r="Q193" s="51"/>
      <c r="R193" s="51"/>
      <c r="S193" s="51"/>
      <c r="T193" s="51"/>
      <c r="U193" s="51"/>
      <c r="V193" s="52"/>
    </row>
    <row r="194" spans="1:22" ht="15.75">
      <c r="A194" s="51"/>
      <c r="B194" s="51"/>
      <c r="C194" s="51"/>
      <c r="D194" s="51"/>
      <c r="E194" s="51"/>
      <c r="F194" s="51"/>
      <c r="G194" s="51"/>
      <c r="H194" s="51"/>
      <c r="I194" s="51"/>
      <c r="J194" s="51"/>
      <c r="K194" s="51"/>
      <c r="L194" s="51"/>
      <c r="M194" s="51"/>
      <c r="N194" s="51"/>
      <c r="O194" s="51"/>
      <c r="P194" s="51"/>
      <c r="Q194" s="51"/>
      <c r="R194" s="51"/>
      <c r="S194" s="51"/>
      <c r="T194" s="51"/>
      <c r="U194" s="51"/>
      <c r="V194" s="52"/>
    </row>
    <row r="195" spans="1:22" ht="15.75">
      <c r="A195" s="51"/>
      <c r="B195" s="51"/>
      <c r="C195" s="51"/>
      <c r="D195" s="51"/>
      <c r="E195" s="51"/>
      <c r="F195" s="51"/>
      <c r="G195" s="51"/>
      <c r="H195" s="51"/>
      <c r="I195" s="51"/>
      <c r="J195" s="51"/>
      <c r="K195" s="51"/>
      <c r="L195" s="51"/>
      <c r="M195" s="51"/>
      <c r="N195" s="51"/>
      <c r="O195" s="51"/>
      <c r="P195" s="51"/>
      <c r="Q195" s="51"/>
      <c r="R195" s="51"/>
      <c r="S195" s="51"/>
      <c r="T195" s="51"/>
      <c r="U195" s="51"/>
      <c r="V195" s="52"/>
    </row>
    <row r="196" spans="1:22" ht="15.75">
      <c r="A196" s="51"/>
      <c r="B196" s="51"/>
      <c r="C196" s="51"/>
      <c r="D196" s="51"/>
      <c r="E196" s="51"/>
      <c r="F196" s="51"/>
      <c r="G196" s="51"/>
      <c r="H196" s="51"/>
      <c r="I196" s="51"/>
      <c r="J196" s="51"/>
      <c r="K196" s="51"/>
      <c r="L196" s="51"/>
      <c r="M196" s="51"/>
      <c r="N196" s="51"/>
      <c r="O196" s="51"/>
      <c r="P196" s="51"/>
      <c r="Q196" s="51"/>
      <c r="R196" s="51"/>
      <c r="S196" s="51"/>
      <c r="T196" s="51"/>
      <c r="U196" s="51"/>
      <c r="V196" s="52"/>
    </row>
    <row r="197" spans="1:22" ht="15.75">
      <c r="A197" s="51"/>
      <c r="B197" s="51"/>
      <c r="C197" s="51"/>
      <c r="D197" s="51"/>
      <c r="E197" s="51"/>
      <c r="F197" s="51"/>
      <c r="G197" s="51"/>
      <c r="H197" s="51"/>
      <c r="I197" s="51"/>
      <c r="J197" s="51"/>
      <c r="K197" s="51"/>
      <c r="L197" s="51"/>
      <c r="M197" s="51"/>
      <c r="N197" s="51"/>
      <c r="O197" s="51"/>
      <c r="P197" s="51"/>
      <c r="Q197" s="51"/>
      <c r="R197" s="51"/>
      <c r="S197" s="51"/>
      <c r="T197" s="51"/>
      <c r="U197" s="51"/>
      <c r="V197" s="52"/>
    </row>
    <row r="198" spans="1:22" ht="15.75">
      <c r="A198" s="51"/>
      <c r="B198" s="51"/>
      <c r="C198" s="51"/>
      <c r="D198" s="51"/>
      <c r="E198" s="51"/>
      <c r="F198" s="51"/>
      <c r="G198" s="51"/>
      <c r="H198" s="51"/>
      <c r="I198" s="51"/>
      <c r="J198" s="51"/>
      <c r="K198" s="51"/>
      <c r="L198" s="51"/>
      <c r="M198" s="51"/>
      <c r="N198" s="51"/>
      <c r="O198" s="51"/>
      <c r="P198" s="51"/>
      <c r="Q198" s="51"/>
      <c r="R198" s="51"/>
      <c r="S198" s="51"/>
      <c r="T198" s="51"/>
      <c r="U198" s="51"/>
      <c r="V198" s="52"/>
    </row>
    <row r="199" spans="1:22" ht="15.75">
      <c r="A199" s="51"/>
      <c r="B199" s="51"/>
      <c r="C199" s="51"/>
      <c r="D199" s="51"/>
      <c r="E199" s="51"/>
      <c r="F199" s="51"/>
      <c r="G199" s="51"/>
      <c r="H199" s="51"/>
      <c r="I199" s="51"/>
      <c r="J199" s="51"/>
      <c r="K199" s="51"/>
      <c r="L199" s="51"/>
      <c r="M199" s="51"/>
      <c r="N199" s="51"/>
      <c r="O199" s="51"/>
      <c r="P199" s="51"/>
      <c r="Q199" s="51"/>
      <c r="R199" s="51"/>
      <c r="S199" s="51"/>
      <c r="T199" s="51"/>
      <c r="U199" s="51"/>
      <c r="V199" s="52"/>
    </row>
    <row r="200" spans="1:22" ht="15.75">
      <c r="A200" s="51"/>
      <c r="B200" s="51"/>
      <c r="C200" s="51"/>
      <c r="D200" s="51"/>
      <c r="E200" s="51"/>
      <c r="F200" s="51"/>
      <c r="G200" s="51"/>
      <c r="H200" s="51"/>
      <c r="I200" s="51"/>
      <c r="J200" s="51"/>
      <c r="K200" s="51"/>
      <c r="L200" s="51"/>
      <c r="M200" s="51"/>
      <c r="N200" s="51"/>
      <c r="O200" s="51"/>
      <c r="P200" s="51"/>
      <c r="Q200" s="51"/>
      <c r="R200" s="51"/>
      <c r="S200" s="51"/>
      <c r="T200" s="51"/>
      <c r="U200" s="51"/>
      <c r="V200" s="52"/>
    </row>
    <row r="201" spans="1:22" ht="15.75">
      <c r="A201" s="51"/>
      <c r="B201" s="51"/>
      <c r="C201" s="51"/>
      <c r="D201" s="51"/>
      <c r="E201" s="51"/>
      <c r="F201" s="51"/>
      <c r="G201" s="51"/>
      <c r="H201" s="51"/>
      <c r="I201" s="51"/>
      <c r="J201" s="51"/>
      <c r="K201" s="51"/>
      <c r="L201" s="51"/>
      <c r="M201" s="51"/>
      <c r="N201" s="51"/>
      <c r="O201" s="51"/>
      <c r="P201" s="51"/>
      <c r="Q201" s="51"/>
      <c r="R201" s="51"/>
      <c r="S201" s="51"/>
      <c r="T201" s="51"/>
      <c r="U201" s="51"/>
      <c r="V201" s="52"/>
    </row>
    <row r="202" spans="1:22" ht="15.75">
      <c r="A202" s="51"/>
      <c r="B202" s="51"/>
      <c r="C202" s="51"/>
      <c r="D202" s="51"/>
      <c r="E202" s="51"/>
      <c r="F202" s="51"/>
      <c r="G202" s="51"/>
      <c r="H202" s="51"/>
      <c r="I202" s="51"/>
      <c r="J202" s="51"/>
      <c r="K202" s="51"/>
      <c r="L202" s="51"/>
      <c r="M202" s="51"/>
      <c r="N202" s="51"/>
      <c r="O202" s="51"/>
      <c r="P202" s="51"/>
      <c r="Q202" s="51"/>
      <c r="R202" s="51"/>
      <c r="S202" s="51"/>
      <c r="T202" s="51"/>
      <c r="U202" s="51"/>
      <c r="V202" s="52"/>
    </row>
    <row r="203" spans="1:22" ht="15.75">
      <c r="A203" s="51"/>
      <c r="B203" s="51"/>
      <c r="C203" s="51"/>
      <c r="D203" s="51"/>
      <c r="E203" s="51"/>
      <c r="F203" s="51"/>
      <c r="G203" s="51"/>
      <c r="H203" s="51"/>
      <c r="I203" s="51"/>
      <c r="J203" s="51"/>
      <c r="K203" s="51"/>
      <c r="L203" s="51"/>
      <c r="M203" s="51"/>
      <c r="N203" s="51"/>
      <c r="O203" s="51"/>
      <c r="P203" s="51"/>
      <c r="Q203" s="51"/>
      <c r="R203" s="51"/>
      <c r="S203" s="51"/>
      <c r="T203" s="51"/>
      <c r="U203" s="51"/>
      <c r="V203" s="52"/>
    </row>
    <row r="204" spans="1:22" ht="15.75">
      <c r="A204" s="51"/>
      <c r="B204" s="51"/>
      <c r="C204" s="51"/>
      <c r="D204" s="51"/>
      <c r="E204" s="51"/>
      <c r="F204" s="51"/>
      <c r="G204" s="51"/>
      <c r="H204" s="51"/>
      <c r="I204" s="51"/>
      <c r="J204" s="51"/>
      <c r="K204" s="51"/>
      <c r="L204" s="51"/>
      <c r="M204" s="51"/>
      <c r="N204" s="51"/>
      <c r="O204" s="51"/>
      <c r="P204" s="51"/>
      <c r="Q204" s="51"/>
      <c r="R204" s="51"/>
      <c r="S204" s="51"/>
      <c r="T204" s="51"/>
      <c r="U204" s="51"/>
      <c r="V204" s="52"/>
    </row>
    <row r="205" spans="1:22" ht="15.75">
      <c r="A205" s="51"/>
      <c r="B205" s="51"/>
      <c r="C205" s="51"/>
      <c r="D205" s="51"/>
      <c r="E205" s="51"/>
      <c r="F205" s="51"/>
      <c r="G205" s="51"/>
      <c r="H205" s="51"/>
      <c r="I205" s="51"/>
      <c r="J205" s="51"/>
      <c r="K205" s="51"/>
      <c r="L205" s="51"/>
      <c r="M205" s="51"/>
      <c r="N205" s="51"/>
      <c r="O205" s="51"/>
      <c r="P205" s="51"/>
      <c r="Q205" s="51"/>
      <c r="R205" s="51"/>
      <c r="S205" s="51"/>
      <c r="T205" s="51"/>
      <c r="U205" s="51"/>
      <c r="V205" s="52"/>
    </row>
    <row r="206" spans="1:22" ht="15.75">
      <c r="A206" s="51"/>
      <c r="B206" s="51"/>
      <c r="C206" s="51"/>
      <c r="D206" s="51"/>
      <c r="E206" s="51"/>
      <c r="F206" s="51"/>
      <c r="G206" s="51"/>
      <c r="H206" s="51"/>
      <c r="I206" s="51"/>
      <c r="J206" s="51"/>
      <c r="K206" s="51"/>
      <c r="L206" s="51"/>
      <c r="M206" s="51"/>
      <c r="N206" s="51"/>
      <c r="O206" s="51"/>
      <c r="P206" s="51"/>
      <c r="Q206" s="51"/>
      <c r="R206" s="51"/>
      <c r="S206" s="51"/>
      <c r="T206" s="51"/>
      <c r="U206" s="51"/>
      <c r="V206" s="52"/>
    </row>
    <row r="207" spans="1:22" ht="15.75">
      <c r="A207" s="51"/>
      <c r="B207" s="51"/>
      <c r="C207" s="51"/>
      <c r="D207" s="51"/>
      <c r="E207" s="51"/>
      <c r="F207" s="51"/>
      <c r="G207" s="51"/>
      <c r="H207" s="51"/>
      <c r="I207" s="51"/>
      <c r="J207" s="51"/>
      <c r="K207" s="51"/>
      <c r="L207" s="51"/>
      <c r="M207" s="51"/>
      <c r="N207" s="51"/>
      <c r="O207" s="51"/>
      <c r="P207" s="51"/>
      <c r="Q207" s="51"/>
      <c r="R207" s="51"/>
      <c r="S207" s="51"/>
      <c r="T207" s="51"/>
      <c r="U207" s="51"/>
      <c r="V207" s="52"/>
    </row>
    <row r="208" spans="1:22" ht="15.75">
      <c r="A208" s="51"/>
      <c r="B208" s="51"/>
      <c r="C208" s="51"/>
      <c r="D208" s="51"/>
      <c r="E208" s="51"/>
      <c r="F208" s="51"/>
      <c r="G208" s="51"/>
      <c r="H208" s="51"/>
      <c r="I208" s="51"/>
      <c r="J208" s="51"/>
      <c r="K208" s="51"/>
      <c r="L208" s="51"/>
      <c r="M208" s="51"/>
      <c r="N208" s="51"/>
      <c r="O208" s="51"/>
      <c r="P208" s="51"/>
      <c r="Q208" s="51"/>
      <c r="R208" s="51"/>
      <c r="S208" s="51"/>
      <c r="T208" s="51"/>
      <c r="U208" s="51"/>
      <c r="V208" s="52"/>
    </row>
    <row r="209" spans="1:22" ht="15.75">
      <c r="A209" s="51"/>
      <c r="B209" s="51"/>
      <c r="C209" s="51"/>
      <c r="D209" s="51"/>
      <c r="E209" s="51"/>
      <c r="F209" s="51"/>
      <c r="G209" s="51"/>
      <c r="H209" s="51"/>
      <c r="I209" s="51"/>
      <c r="J209" s="51"/>
      <c r="K209" s="51"/>
      <c r="L209" s="51"/>
      <c r="M209" s="51"/>
      <c r="N209" s="51"/>
      <c r="O209" s="51"/>
      <c r="P209" s="51"/>
      <c r="Q209" s="51"/>
      <c r="R209" s="51"/>
      <c r="S209" s="51"/>
      <c r="T209" s="51"/>
      <c r="U209" s="51"/>
      <c r="V209" s="52"/>
    </row>
    <row r="210" spans="1:22" ht="15.75">
      <c r="A210" s="51"/>
      <c r="B210" s="51"/>
      <c r="C210" s="51"/>
      <c r="D210" s="51"/>
      <c r="E210" s="51"/>
      <c r="F210" s="51"/>
      <c r="G210" s="51"/>
      <c r="H210" s="51"/>
      <c r="I210" s="51"/>
      <c r="J210" s="51"/>
      <c r="K210" s="51"/>
      <c r="L210" s="51"/>
      <c r="M210" s="51"/>
      <c r="N210" s="51"/>
      <c r="O210" s="51"/>
      <c r="P210" s="51"/>
      <c r="Q210" s="51"/>
      <c r="R210" s="51"/>
      <c r="S210" s="51"/>
      <c r="T210" s="51"/>
      <c r="U210" s="51"/>
      <c r="V210" s="52"/>
    </row>
    <row r="211" spans="1:22" ht="15.75">
      <c r="A211" s="51"/>
      <c r="B211" s="51"/>
      <c r="C211" s="51"/>
      <c r="D211" s="51"/>
      <c r="E211" s="51"/>
      <c r="F211" s="51"/>
      <c r="G211" s="51"/>
      <c r="H211" s="51"/>
      <c r="I211" s="51"/>
      <c r="J211" s="51"/>
      <c r="K211" s="51"/>
      <c r="L211" s="51"/>
      <c r="M211" s="51"/>
      <c r="N211" s="51"/>
      <c r="O211" s="51"/>
      <c r="P211" s="51"/>
      <c r="Q211" s="51"/>
      <c r="R211" s="51"/>
      <c r="S211" s="51"/>
      <c r="T211" s="51"/>
      <c r="U211" s="51"/>
      <c r="V211" s="52"/>
    </row>
    <row r="212" spans="1:22" ht="15.75">
      <c r="A212" s="51"/>
      <c r="B212" s="51"/>
      <c r="C212" s="51"/>
      <c r="D212" s="51"/>
      <c r="E212" s="51"/>
      <c r="F212" s="51"/>
      <c r="G212" s="51"/>
      <c r="H212" s="51"/>
      <c r="I212" s="51"/>
      <c r="J212" s="51"/>
      <c r="K212" s="51"/>
      <c r="L212" s="51"/>
      <c r="M212" s="51"/>
      <c r="N212" s="51"/>
      <c r="O212" s="51"/>
      <c r="P212" s="51"/>
      <c r="Q212" s="51"/>
      <c r="R212" s="51"/>
      <c r="S212" s="51"/>
      <c r="T212" s="51"/>
      <c r="U212" s="51"/>
      <c r="V212" s="52"/>
    </row>
    <row r="213" spans="1:22" ht="15.75">
      <c r="A213" s="51"/>
      <c r="B213" s="51"/>
      <c r="C213" s="51"/>
      <c r="D213" s="51"/>
      <c r="E213" s="51"/>
      <c r="F213" s="51"/>
      <c r="G213" s="51"/>
      <c r="H213" s="51"/>
      <c r="I213" s="51"/>
      <c r="J213" s="51"/>
      <c r="K213" s="51"/>
      <c r="L213" s="51"/>
      <c r="M213" s="51"/>
      <c r="N213" s="51"/>
      <c r="O213" s="51"/>
      <c r="P213" s="51"/>
      <c r="Q213" s="51"/>
      <c r="R213" s="51"/>
      <c r="S213" s="51"/>
      <c r="T213" s="51"/>
      <c r="U213" s="51"/>
      <c r="V213" s="52"/>
    </row>
    <row r="214" spans="1:22" ht="15.75">
      <c r="A214" s="51"/>
      <c r="B214" s="51"/>
      <c r="C214" s="51"/>
      <c r="D214" s="51"/>
      <c r="E214" s="51"/>
      <c r="F214" s="51"/>
      <c r="G214" s="51"/>
      <c r="H214" s="51"/>
      <c r="I214" s="51"/>
      <c r="J214" s="51"/>
      <c r="K214" s="51"/>
      <c r="L214" s="51"/>
      <c r="M214" s="51"/>
      <c r="N214" s="51"/>
      <c r="O214" s="51"/>
      <c r="P214" s="51"/>
      <c r="Q214" s="51"/>
      <c r="R214" s="51"/>
      <c r="S214" s="51"/>
      <c r="T214" s="51"/>
      <c r="U214" s="51"/>
      <c r="V214" s="52"/>
    </row>
    <row r="215" spans="1:22" ht="15.75">
      <c r="A215" s="51"/>
      <c r="B215" s="51"/>
      <c r="C215" s="51"/>
      <c r="D215" s="51"/>
      <c r="E215" s="51"/>
      <c r="F215" s="51"/>
      <c r="G215" s="51"/>
      <c r="H215" s="51"/>
      <c r="I215" s="51"/>
      <c r="J215" s="51"/>
      <c r="K215" s="51"/>
      <c r="L215" s="51"/>
      <c r="M215" s="51"/>
      <c r="N215" s="51"/>
      <c r="O215" s="51"/>
      <c r="P215" s="51"/>
      <c r="Q215" s="51"/>
      <c r="R215" s="51"/>
      <c r="S215" s="51"/>
      <c r="T215" s="51"/>
      <c r="U215" s="51"/>
      <c r="V215" s="52"/>
    </row>
    <row r="216" spans="1:22" ht="15.75">
      <c r="A216" s="51"/>
      <c r="B216" s="51"/>
      <c r="C216" s="51"/>
      <c r="D216" s="51"/>
      <c r="E216" s="51"/>
      <c r="F216" s="51"/>
      <c r="G216" s="51"/>
      <c r="H216" s="51"/>
      <c r="I216" s="51"/>
      <c r="J216" s="51"/>
      <c r="K216" s="51"/>
      <c r="L216" s="51"/>
      <c r="M216" s="51"/>
      <c r="N216" s="51"/>
      <c r="O216" s="51"/>
      <c r="P216" s="51"/>
      <c r="Q216" s="51"/>
      <c r="R216" s="51"/>
      <c r="S216" s="51"/>
      <c r="T216" s="51"/>
      <c r="U216" s="51"/>
      <c r="V216" s="52"/>
    </row>
    <row r="217" spans="1:22" ht="15.75">
      <c r="A217" s="51"/>
      <c r="B217" s="51"/>
      <c r="C217" s="51"/>
      <c r="D217" s="51"/>
      <c r="E217" s="51"/>
      <c r="F217" s="51"/>
      <c r="G217" s="51"/>
      <c r="H217" s="51"/>
      <c r="I217" s="51"/>
      <c r="J217" s="51"/>
      <c r="K217" s="51"/>
      <c r="L217" s="51"/>
      <c r="M217" s="51"/>
      <c r="N217" s="51"/>
      <c r="O217" s="51"/>
      <c r="P217" s="51"/>
      <c r="Q217" s="51"/>
      <c r="R217" s="51"/>
      <c r="S217" s="51"/>
      <c r="T217" s="51"/>
      <c r="U217" s="51"/>
      <c r="V217" s="52"/>
    </row>
    <row r="218" spans="1:22" ht="15.75">
      <c r="A218" s="51"/>
      <c r="B218" s="51"/>
      <c r="C218" s="51"/>
      <c r="D218" s="51"/>
      <c r="E218" s="51"/>
      <c r="F218" s="51"/>
      <c r="G218" s="51"/>
      <c r="H218" s="51"/>
      <c r="I218" s="51"/>
      <c r="J218" s="51"/>
      <c r="K218" s="51"/>
      <c r="L218" s="51"/>
      <c r="M218" s="51"/>
      <c r="N218" s="51"/>
      <c r="O218" s="51"/>
      <c r="P218" s="51"/>
      <c r="Q218" s="51"/>
      <c r="R218" s="51"/>
      <c r="S218" s="51"/>
      <c r="T218" s="51"/>
      <c r="U218" s="51"/>
      <c r="V218" s="52"/>
    </row>
    <row r="219" spans="1:22" ht="15.75">
      <c r="A219" s="51"/>
      <c r="B219" s="51"/>
      <c r="C219" s="51"/>
      <c r="D219" s="51"/>
      <c r="E219" s="51"/>
      <c r="F219" s="51"/>
      <c r="G219" s="51"/>
      <c r="H219" s="51"/>
      <c r="I219" s="51"/>
      <c r="J219" s="51"/>
      <c r="K219" s="51"/>
      <c r="L219" s="51"/>
      <c r="M219" s="51"/>
      <c r="N219" s="51"/>
      <c r="O219" s="51"/>
      <c r="P219" s="51"/>
      <c r="Q219" s="51"/>
      <c r="R219" s="51"/>
      <c r="S219" s="51"/>
      <c r="T219" s="51"/>
      <c r="U219" s="51"/>
      <c r="V219" s="52"/>
    </row>
    <row r="220" spans="1:22" ht="15.75">
      <c r="A220" s="51"/>
      <c r="B220" s="51"/>
      <c r="C220" s="51"/>
      <c r="D220" s="51"/>
      <c r="E220" s="51"/>
      <c r="F220" s="51"/>
      <c r="G220" s="51"/>
      <c r="H220" s="51"/>
      <c r="I220" s="51"/>
      <c r="J220" s="51"/>
      <c r="K220" s="51"/>
      <c r="L220" s="51"/>
      <c r="M220" s="51"/>
      <c r="N220" s="51"/>
      <c r="O220" s="51"/>
      <c r="P220" s="51"/>
      <c r="Q220" s="51"/>
      <c r="R220" s="51"/>
      <c r="S220" s="51"/>
      <c r="T220" s="51"/>
      <c r="U220" s="51"/>
      <c r="V220" s="52"/>
    </row>
    <row r="221" spans="1:22" ht="15.75">
      <c r="A221" s="51"/>
      <c r="B221" s="51"/>
      <c r="C221" s="51"/>
      <c r="D221" s="51"/>
      <c r="E221" s="51"/>
      <c r="F221" s="51"/>
      <c r="G221" s="51"/>
      <c r="H221" s="51"/>
      <c r="I221" s="51"/>
      <c r="J221" s="51"/>
      <c r="K221" s="51"/>
      <c r="L221" s="51"/>
      <c r="M221" s="51"/>
      <c r="N221" s="51"/>
      <c r="O221" s="51"/>
      <c r="P221" s="51"/>
      <c r="Q221" s="51"/>
      <c r="R221" s="51"/>
      <c r="S221" s="51"/>
      <c r="T221" s="51"/>
      <c r="U221" s="51"/>
      <c r="V221" s="52"/>
    </row>
    <row r="222" spans="1:22" ht="15.75">
      <c r="A222" s="51"/>
      <c r="B222" s="51"/>
      <c r="C222" s="51"/>
      <c r="D222" s="51"/>
      <c r="E222" s="51"/>
      <c r="F222" s="51"/>
      <c r="G222" s="51"/>
      <c r="H222" s="51"/>
      <c r="I222" s="51"/>
      <c r="J222" s="51"/>
      <c r="K222" s="51"/>
      <c r="L222" s="51"/>
      <c r="M222" s="51"/>
      <c r="N222" s="51"/>
      <c r="O222" s="51"/>
      <c r="P222" s="51"/>
      <c r="Q222" s="51"/>
      <c r="R222" s="51"/>
      <c r="S222" s="51"/>
      <c r="T222" s="51"/>
      <c r="U222" s="51"/>
      <c r="V222" s="52"/>
    </row>
    <row r="223" spans="1:22" ht="15.75">
      <c r="A223" s="51"/>
      <c r="B223" s="51"/>
      <c r="C223" s="51"/>
      <c r="D223" s="51"/>
      <c r="E223" s="51"/>
      <c r="F223" s="51"/>
      <c r="G223" s="51"/>
      <c r="H223" s="51"/>
      <c r="I223" s="51"/>
      <c r="J223" s="51"/>
      <c r="K223" s="51"/>
      <c r="L223" s="51"/>
      <c r="M223" s="51"/>
      <c r="N223" s="51"/>
      <c r="O223" s="51"/>
      <c r="P223" s="51"/>
      <c r="Q223" s="51"/>
      <c r="R223" s="51"/>
      <c r="S223" s="51"/>
      <c r="T223" s="51"/>
      <c r="U223" s="51"/>
      <c r="V223" s="52"/>
    </row>
    <row r="224" spans="1:22" ht="15.75">
      <c r="A224" s="51"/>
      <c r="B224" s="51"/>
      <c r="C224" s="51"/>
      <c r="D224" s="51"/>
      <c r="E224" s="51"/>
      <c r="F224" s="51"/>
      <c r="G224" s="51"/>
      <c r="H224" s="51"/>
      <c r="I224" s="51"/>
      <c r="J224" s="51"/>
      <c r="K224" s="51"/>
      <c r="L224" s="51"/>
      <c r="M224" s="51"/>
      <c r="N224" s="51"/>
      <c r="O224" s="51"/>
      <c r="P224" s="51"/>
      <c r="Q224" s="51"/>
      <c r="R224" s="51"/>
      <c r="S224" s="51"/>
      <c r="T224" s="51"/>
      <c r="U224" s="51"/>
      <c r="V224" s="52"/>
    </row>
    <row r="225" spans="1:22" ht="15.75">
      <c r="A225" s="51"/>
      <c r="B225" s="51"/>
      <c r="C225" s="51"/>
      <c r="D225" s="51"/>
      <c r="E225" s="51"/>
      <c r="F225" s="51"/>
      <c r="G225" s="51"/>
      <c r="H225" s="51"/>
      <c r="I225" s="51"/>
      <c r="J225" s="51"/>
      <c r="K225" s="51"/>
      <c r="L225" s="51"/>
      <c r="M225" s="51"/>
      <c r="N225" s="51"/>
      <c r="O225" s="51"/>
      <c r="P225" s="51"/>
      <c r="Q225" s="51"/>
      <c r="R225" s="51"/>
      <c r="S225" s="51"/>
      <c r="T225" s="51"/>
      <c r="U225" s="51"/>
      <c r="V225" s="52"/>
    </row>
    <row r="226" spans="1:22" ht="15.75">
      <c r="A226" s="51"/>
      <c r="B226" s="51"/>
      <c r="C226" s="51"/>
      <c r="D226" s="51"/>
      <c r="E226" s="51"/>
      <c r="F226" s="51"/>
      <c r="G226" s="51"/>
      <c r="H226" s="51"/>
      <c r="I226" s="51"/>
      <c r="J226" s="51"/>
      <c r="K226" s="51"/>
      <c r="L226" s="51"/>
      <c r="M226" s="51"/>
      <c r="N226" s="51"/>
      <c r="O226" s="51"/>
      <c r="P226" s="51"/>
      <c r="Q226" s="51"/>
      <c r="R226" s="51"/>
      <c r="S226" s="51"/>
      <c r="T226" s="51"/>
      <c r="U226" s="51"/>
      <c r="V226" s="52"/>
    </row>
    <row r="227" spans="1:22" ht="15.75">
      <c r="A227" s="51"/>
      <c r="B227" s="51"/>
      <c r="C227" s="51"/>
      <c r="D227" s="51"/>
      <c r="E227" s="51"/>
      <c r="F227" s="51"/>
      <c r="G227" s="51"/>
      <c r="H227" s="51"/>
      <c r="I227" s="51"/>
      <c r="J227" s="51"/>
      <c r="K227" s="51"/>
      <c r="L227" s="51"/>
      <c r="M227" s="51"/>
      <c r="N227" s="51"/>
      <c r="O227" s="51"/>
      <c r="P227" s="51"/>
      <c r="Q227" s="51"/>
      <c r="R227" s="51"/>
      <c r="S227" s="51"/>
      <c r="T227" s="51"/>
      <c r="U227" s="51"/>
      <c r="V227" s="52"/>
    </row>
    <row r="228" spans="1:22" ht="15.75">
      <c r="A228" s="51"/>
      <c r="B228" s="51"/>
      <c r="C228" s="51"/>
      <c r="D228" s="51"/>
      <c r="E228" s="51"/>
      <c r="F228" s="51"/>
      <c r="G228" s="51"/>
      <c r="H228" s="51"/>
      <c r="I228" s="51"/>
      <c r="J228" s="51"/>
      <c r="K228" s="51"/>
      <c r="L228" s="51"/>
      <c r="M228" s="51"/>
      <c r="N228" s="51"/>
      <c r="O228" s="51"/>
      <c r="P228" s="51"/>
      <c r="Q228" s="51"/>
      <c r="R228" s="51"/>
      <c r="S228" s="51"/>
      <c r="T228" s="51"/>
      <c r="U228" s="51"/>
      <c r="V228" s="52"/>
    </row>
    <row r="229" spans="1:22" ht="15.75">
      <c r="A229" s="51"/>
      <c r="B229" s="51"/>
      <c r="C229" s="51"/>
      <c r="D229" s="51"/>
      <c r="E229" s="51"/>
      <c r="F229" s="51"/>
      <c r="G229" s="51"/>
      <c r="H229" s="51"/>
      <c r="I229" s="51"/>
      <c r="J229" s="51"/>
      <c r="K229" s="51"/>
      <c r="L229" s="51"/>
      <c r="M229" s="51"/>
      <c r="N229" s="51"/>
      <c r="O229" s="51"/>
      <c r="P229" s="51"/>
      <c r="Q229" s="51"/>
      <c r="R229" s="51"/>
      <c r="S229" s="51"/>
      <c r="T229" s="51"/>
      <c r="U229" s="51"/>
      <c r="V229" s="52"/>
    </row>
    <row r="230" spans="1:22" ht="15.75">
      <c r="A230" s="51"/>
      <c r="B230" s="51"/>
      <c r="C230" s="51"/>
      <c r="D230" s="51"/>
      <c r="E230" s="51"/>
      <c r="F230" s="51"/>
      <c r="G230" s="51"/>
      <c r="H230" s="51"/>
      <c r="I230" s="51"/>
      <c r="J230" s="51"/>
      <c r="K230" s="51"/>
      <c r="L230" s="51"/>
      <c r="M230" s="51"/>
      <c r="N230" s="51"/>
      <c r="O230" s="51"/>
      <c r="P230" s="51"/>
      <c r="Q230" s="51"/>
      <c r="R230" s="51"/>
      <c r="S230" s="51"/>
      <c r="T230" s="51"/>
      <c r="U230" s="51"/>
      <c r="V230" s="52"/>
    </row>
    <row r="231" spans="1:22" ht="15.75">
      <c r="A231" s="51"/>
      <c r="B231" s="51"/>
      <c r="C231" s="51"/>
      <c r="D231" s="51"/>
      <c r="E231" s="51"/>
      <c r="F231" s="51"/>
      <c r="G231" s="51"/>
      <c r="H231" s="51"/>
      <c r="I231" s="51"/>
      <c r="J231" s="51"/>
      <c r="K231" s="51"/>
      <c r="L231" s="51"/>
      <c r="M231" s="51"/>
      <c r="N231" s="51"/>
      <c r="O231" s="51"/>
      <c r="P231" s="51"/>
      <c r="Q231" s="51"/>
      <c r="R231" s="51"/>
      <c r="S231" s="51"/>
      <c r="T231" s="51"/>
      <c r="U231" s="51"/>
      <c r="V231" s="52"/>
    </row>
    <row r="232" spans="1:22" ht="15.75">
      <c r="A232" s="51"/>
      <c r="B232" s="51"/>
      <c r="C232" s="51"/>
      <c r="D232" s="51"/>
      <c r="E232" s="51"/>
      <c r="F232" s="51"/>
      <c r="G232" s="51"/>
      <c r="H232" s="51"/>
      <c r="I232" s="51"/>
      <c r="J232" s="51"/>
      <c r="K232" s="51"/>
      <c r="L232" s="51"/>
      <c r="M232" s="51"/>
      <c r="N232" s="51"/>
      <c r="O232" s="51"/>
      <c r="P232" s="51"/>
      <c r="Q232" s="51"/>
      <c r="R232" s="51"/>
      <c r="S232" s="51"/>
      <c r="T232" s="51"/>
      <c r="U232" s="51"/>
      <c r="V232" s="52"/>
    </row>
    <row r="233" spans="1:22" ht="15.75">
      <c r="A233" s="51"/>
      <c r="B233" s="51"/>
      <c r="C233" s="51"/>
      <c r="D233" s="51"/>
      <c r="E233" s="51"/>
      <c r="F233" s="51"/>
      <c r="G233" s="51"/>
      <c r="H233" s="51"/>
      <c r="I233" s="51"/>
      <c r="J233" s="51"/>
      <c r="K233" s="51"/>
      <c r="L233" s="51"/>
      <c r="M233" s="51"/>
      <c r="N233" s="51"/>
      <c r="O233" s="51"/>
      <c r="P233" s="51"/>
      <c r="Q233" s="51"/>
      <c r="R233" s="51"/>
      <c r="S233" s="51"/>
      <c r="T233" s="51"/>
      <c r="U233" s="51"/>
      <c r="V233" s="52"/>
    </row>
    <row r="234" spans="1:22" ht="15.75">
      <c r="A234" s="51"/>
      <c r="B234" s="51"/>
      <c r="C234" s="51"/>
      <c r="D234" s="51"/>
      <c r="E234" s="51"/>
      <c r="F234" s="51"/>
      <c r="G234" s="51"/>
      <c r="H234" s="51"/>
      <c r="I234" s="51"/>
      <c r="J234" s="51"/>
      <c r="K234" s="51"/>
      <c r="L234" s="51"/>
      <c r="M234" s="51"/>
      <c r="N234" s="51"/>
      <c r="O234" s="51"/>
      <c r="P234" s="51"/>
      <c r="Q234" s="51"/>
      <c r="R234" s="51"/>
      <c r="S234" s="51"/>
      <c r="T234" s="51"/>
      <c r="U234" s="51"/>
      <c r="V234" s="52"/>
    </row>
    <row r="235" spans="1:22" ht="15.75">
      <c r="A235" s="51"/>
      <c r="B235" s="51"/>
      <c r="C235" s="51"/>
      <c r="D235" s="51"/>
      <c r="E235" s="51"/>
      <c r="F235" s="51"/>
      <c r="G235" s="51"/>
      <c r="H235" s="51"/>
      <c r="I235" s="51"/>
      <c r="J235" s="51"/>
      <c r="K235" s="51"/>
      <c r="L235" s="51"/>
      <c r="M235" s="51"/>
      <c r="N235" s="51"/>
      <c r="O235" s="51"/>
      <c r="P235" s="51"/>
      <c r="Q235" s="51"/>
      <c r="R235" s="51"/>
      <c r="S235" s="51"/>
      <c r="T235" s="51"/>
      <c r="U235" s="51"/>
      <c r="V235" s="52"/>
    </row>
    <row r="236" spans="1:22" ht="15.75">
      <c r="A236" s="51"/>
      <c r="B236" s="51"/>
      <c r="C236" s="51"/>
      <c r="D236" s="51"/>
      <c r="E236" s="51"/>
      <c r="F236" s="51"/>
      <c r="G236" s="51"/>
      <c r="H236" s="51"/>
      <c r="I236" s="51"/>
      <c r="J236" s="51"/>
      <c r="K236" s="51"/>
      <c r="L236" s="51"/>
      <c r="M236" s="51"/>
      <c r="N236" s="51"/>
      <c r="O236" s="51"/>
      <c r="P236" s="51"/>
      <c r="Q236" s="51"/>
      <c r="R236" s="51"/>
      <c r="S236" s="51"/>
      <c r="T236" s="51"/>
      <c r="U236" s="51"/>
      <c r="V236" s="52"/>
    </row>
    <row r="237" spans="1:22" ht="15.75">
      <c r="A237" s="51"/>
      <c r="B237" s="51"/>
      <c r="C237" s="51"/>
      <c r="D237" s="51"/>
      <c r="E237" s="51"/>
      <c r="F237" s="51"/>
      <c r="G237" s="51"/>
      <c r="H237" s="51"/>
      <c r="I237" s="51"/>
      <c r="J237" s="51"/>
      <c r="K237" s="51"/>
      <c r="L237" s="51"/>
      <c r="M237" s="51"/>
      <c r="N237" s="51"/>
      <c r="O237" s="51"/>
      <c r="P237" s="51"/>
      <c r="Q237" s="51"/>
      <c r="R237" s="51"/>
      <c r="S237" s="51"/>
      <c r="T237" s="51"/>
      <c r="U237" s="51"/>
      <c r="V237" s="52"/>
    </row>
    <row r="238" spans="1:22" ht="15.75">
      <c r="A238" s="51"/>
      <c r="B238" s="51"/>
      <c r="C238" s="51"/>
      <c r="D238" s="51"/>
      <c r="E238" s="51"/>
      <c r="F238" s="51"/>
      <c r="G238" s="51"/>
      <c r="H238" s="51"/>
      <c r="I238" s="51"/>
      <c r="J238" s="51"/>
      <c r="K238" s="51"/>
      <c r="L238" s="51"/>
      <c r="M238" s="51"/>
      <c r="N238" s="51"/>
      <c r="O238" s="51"/>
      <c r="P238" s="51"/>
      <c r="Q238" s="51"/>
      <c r="R238" s="51"/>
      <c r="S238" s="51"/>
      <c r="T238" s="51"/>
      <c r="U238" s="51"/>
      <c r="V238" s="52"/>
    </row>
    <row r="239" spans="1:22" ht="15.75">
      <c r="A239" s="51"/>
      <c r="B239" s="51"/>
      <c r="C239" s="51"/>
      <c r="D239" s="51"/>
      <c r="E239" s="51"/>
      <c r="F239" s="51"/>
      <c r="G239" s="51"/>
      <c r="H239" s="51"/>
      <c r="I239" s="51"/>
      <c r="J239" s="51"/>
      <c r="K239" s="51"/>
      <c r="L239" s="51"/>
      <c r="M239" s="51"/>
      <c r="N239" s="51"/>
      <c r="O239" s="51"/>
      <c r="P239" s="51"/>
      <c r="Q239" s="51"/>
      <c r="R239" s="51"/>
      <c r="S239" s="51"/>
      <c r="T239" s="51"/>
      <c r="U239" s="51"/>
      <c r="V239" s="52"/>
    </row>
    <row r="240" spans="1:22" ht="15.75">
      <c r="A240" s="51"/>
      <c r="B240" s="51"/>
      <c r="C240" s="51"/>
      <c r="D240" s="51"/>
      <c r="E240" s="51"/>
      <c r="F240" s="51"/>
      <c r="G240" s="51"/>
      <c r="H240" s="51"/>
      <c r="I240" s="51"/>
      <c r="J240" s="51"/>
      <c r="K240" s="51"/>
      <c r="L240" s="51"/>
      <c r="M240" s="51"/>
      <c r="N240" s="51"/>
      <c r="O240" s="51"/>
      <c r="P240" s="51"/>
      <c r="Q240" s="51"/>
      <c r="R240" s="51"/>
      <c r="S240" s="51"/>
      <c r="T240" s="51"/>
      <c r="U240" s="51"/>
      <c r="V240" s="52"/>
    </row>
    <row r="241" spans="1:22" ht="15.75">
      <c r="A241" s="51"/>
      <c r="B241" s="51"/>
      <c r="C241" s="51"/>
      <c r="D241" s="51"/>
      <c r="E241" s="51"/>
      <c r="F241" s="51"/>
      <c r="G241" s="51"/>
      <c r="H241" s="51"/>
      <c r="I241" s="51"/>
      <c r="J241" s="51"/>
      <c r="K241" s="51"/>
      <c r="L241" s="51"/>
      <c r="M241" s="51"/>
      <c r="N241" s="51"/>
      <c r="O241" s="51"/>
      <c r="P241" s="51"/>
      <c r="Q241" s="51"/>
      <c r="R241" s="51"/>
      <c r="S241" s="51"/>
      <c r="T241" s="51"/>
      <c r="U241" s="51"/>
      <c r="V241" s="52"/>
    </row>
    <row r="242" spans="1:22" ht="15.75">
      <c r="A242" s="51"/>
      <c r="B242" s="51"/>
      <c r="C242" s="51"/>
      <c r="D242" s="51"/>
      <c r="E242" s="51"/>
      <c r="F242" s="51"/>
      <c r="G242" s="51"/>
      <c r="H242" s="51"/>
      <c r="I242" s="51"/>
      <c r="J242" s="51"/>
      <c r="K242" s="51"/>
      <c r="L242" s="51"/>
      <c r="M242" s="51"/>
      <c r="N242" s="51"/>
      <c r="O242" s="51"/>
      <c r="P242" s="51"/>
      <c r="Q242" s="51"/>
      <c r="R242" s="51"/>
      <c r="S242" s="51"/>
      <c r="T242" s="51"/>
      <c r="U242" s="51"/>
      <c r="V242" s="52"/>
    </row>
    <row r="243" spans="1:22" ht="15.75">
      <c r="A243" s="51"/>
      <c r="B243" s="51"/>
      <c r="C243" s="51"/>
      <c r="D243" s="51"/>
      <c r="E243" s="51"/>
      <c r="F243" s="51"/>
      <c r="G243" s="51"/>
      <c r="H243" s="51"/>
      <c r="I243" s="51"/>
      <c r="J243" s="51"/>
      <c r="K243" s="51"/>
      <c r="L243" s="51"/>
      <c r="M243" s="51"/>
      <c r="N243" s="51"/>
      <c r="O243" s="51"/>
      <c r="P243" s="51"/>
      <c r="Q243" s="51"/>
      <c r="R243" s="51"/>
      <c r="S243" s="51"/>
      <c r="T243" s="51"/>
      <c r="U243" s="51"/>
      <c r="V243" s="52"/>
    </row>
    <row r="244" spans="1:22" ht="15.75">
      <c r="A244" s="51"/>
      <c r="B244" s="51"/>
      <c r="C244" s="51"/>
      <c r="D244" s="51"/>
      <c r="E244" s="51"/>
      <c r="F244" s="51"/>
      <c r="G244" s="51"/>
      <c r="H244" s="51"/>
      <c r="I244" s="51"/>
      <c r="J244" s="51"/>
      <c r="K244" s="51"/>
      <c r="L244" s="51"/>
      <c r="M244" s="51"/>
      <c r="N244" s="51"/>
      <c r="O244" s="51"/>
      <c r="P244" s="51"/>
      <c r="Q244" s="51"/>
      <c r="R244" s="51"/>
      <c r="S244" s="51"/>
      <c r="T244" s="51"/>
      <c r="U244" s="51"/>
      <c r="V244" s="52"/>
    </row>
    <row r="245" spans="1:22" ht="15.75">
      <c r="A245" s="51"/>
      <c r="B245" s="51"/>
      <c r="C245" s="51"/>
      <c r="D245" s="51"/>
      <c r="E245" s="51"/>
      <c r="F245" s="51"/>
      <c r="G245" s="51"/>
      <c r="H245" s="51"/>
      <c r="I245" s="51"/>
      <c r="J245" s="51"/>
      <c r="K245" s="51"/>
      <c r="L245" s="51"/>
      <c r="M245" s="51"/>
      <c r="N245" s="51"/>
      <c r="O245" s="51"/>
      <c r="P245" s="51"/>
      <c r="Q245" s="51"/>
      <c r="R245" s="51"/>
      <c r="S245" s="51"/>
      <c r="T245" s="51"/>
      <c r="U245" s="51"/>
      <c r="V245" s="52"/>
    </row>
    <row r="246" spans="1:22" ht="15.75">
      <c r="A246" s="51"/>
      <c r="B246" s="51"/>
      <c r="C246" s="51"/>
      <c r="D246" s="51"/>
      <c r="E246" s="51"/>
      <c r="F246" s="51"/>
      <c r="G246" s="51"/>
      <c r="H246" s="51"/>
      <c r="I246" s="51"/>
      <c r="J246" s="51"/>
      <c r="K246" s="51"/>
      <c r="L246" s="51"/>
      <c r="M246" s="51"/>
      <c r="N246" s="51"/>
      <c r="O246" s="51"/>
      <c r="P246" s="51"/>
      <c r="Q246" s="51"/>
      <c r="R246" s="51"/>
      <c r="S246" s="51"/>
      <c r="T246" s="51"/>
      <c r="U246" s="51"/>
      <c r="V246" s="52"/>
    </row>
    <row r="247" spans="1:22" ht="15.75">
      <c r="A247" s="51"/>
      <c r="B247" s="51"/>
      <c r="C247" s="51"/>
      <c r="D247" s="51"/>
      <c r="E247" s="51"/>
      <c r="F247" s="51"/>
      <c r="G247" s="51"/>
      <c r="H247" s="51"/>
      <c r="I247" s="51"/>
      <c r="J247" s="51"/>
      <c r="K247" s="51"/>
      <c r="L247" s="51"/>
      <c r="M247" s="51"/>
      <c r="N247" s="51"/>
      <c r="O247" s="51"/>
      <c r="P247" s="51"/>
      <c r="Q247" s="51"/>
      <c r="R247" s="51"/>
      <c r="S247" s="51"/>
      <c r="T247" s="51"/>
      <c r="U247" s="51"/>
      <c r="V247" s="52"/>
    </row>
    <row r="248" spans="1:22" ht="15.75">
      <c r="A248" s="51"/>
      <c r="B248" s="51"/>
      <c r="C248" s="51"/>
      <c r="D248" s="51"/>
      <c r="E248" s="51"/>
      <c r="F248" s="51"/>
      <c r="G248" s="51"/>
      <c r="H248" s="51"/>
      <c r="I248" s="51"/>
      <c r="J248" s="51"/>
      <c r="K248" s="51"/>
      <c r="L248" s="51"/>
      <c r="M248" s="51"/>
      <c r="N248" s="51"/>
      <c r="O248" s="51"/>
      <c r="P248" s="51"/>
      <c r="Q248" s="51"/>
      <c r="R248" s="51"/>
      <c r="S248" s="51"/>
      <c r="T248" s="51"/>
      <c r="U248" s="51"/>
      <c r="V248" s="52"/>
    </row>
    <row r="249" spans="1:22" ht="15.75">
      <c r="A249" s="51"/>
      <c r="B249" s="51"/>
      <c r="C249" s="51"/>
      <c r="D249" s="51"/>
      <c r="E249" s="51"/>
      <c r="F249" s="51"/>
      <c r="G249" s="51"/>
      <c r="H249" s="51"/>
      <c r="I249" s="51"/>
      <c r="J249" s="51"/>
      <c r="K249" s="51"/>
      <c r="L249" s="51"/>
      <c r="M249" s="51"/>
      <c r="N249" s="51"/>
      <c r="O249" s="51"/>
      <c r="P249" s="51"/>
      <c r="Q249" s="51"/>
      <c r="R249" s="51"/>
      <c r="S249" s="51"/>
      <c r="T249" s="51"/>
      <c r="U249" s="51"/>
      <c r="V249" s="52"/>
    </row>
    <row r="250" spans="1:22" ht="15.75">
      <c r="A250" s="51"/>
      <c r="B250" s="51"/>
      <c r="C250" s="51"/>
      <c r="D250" s="51"/>
      <c r="E250" s="51"/>
      <c r="F250" s="51"/>
      <c r="G250" s="51"/>
      <c r="H250" s="51"/>
      <c r="I250" s="51"/>
      <c r="J250" s="51"/>
      <c r="K250" s="51"/>
      <c r="L250" s="51"/>
      <c r="M250" s="51"/>
      <c r="N250" s="51"/>
      <c r="O250" s="51"/>
      <c r="P250" s="51"/>
      <c r="Q250" s="51"/>
      <c r="R250" s="51"/>
      <c r="S250" s="51"/>
      <c r="T250" s="51"/>
      <c r="U250" s="51"/>
      <c r="V250" s="52"/>
    </row>
    <row r="251" spans="1:22" ht="15.75">
      <c r="A251" s="51"/>
      <c r="B251" s="51"/>
      <c r="C251" s="51"/>
      <c r="D251" s="51"/>
      <c r="E251" s="51"/>
      <c r="F251" s="51"/>
      <c r="G251" s="51"/>
      <c r="H251" s="51"/>
      <c r="I251" s="51"/>
      <c r="J251" s="51"/>
      <c r="K251" s="51"/>
      <c r="L251" s="51"/>
      <c r="M251" s="51"/>
      <c r="N251" s="51"/>
      <c r="O251" s="51"/>
      <c r="P251" s="51"/>
      <c r="Q251" s="51"/>
      <c r="R251" s="51"/>
      <c r="S251" s="51"/>
      <c r="T251" s="51"/>
      <c r="U251" s="51"/>
      <c r="V251" s="52"/>
    </row>
    <row r="252" spans="1:22" ht="15.75">
      <c r="A252" s="51"/>
      <c r="B252" s="51"/>
      <c r="C252" s="51"/>
      <c r="D252" s="51"/>
      <c r="E252" s="51"/>
      <c r="F252" s="51"/>
      <c r="G252" s="51"/>
      <c r="H252" s="51"/>
      <c r="I252" s="51"/>
      <c r="J252" s="51"/>
      <c r="K252" s="51"/>
      <c r="L252" s="51"/>
      <c r="M252" s="51"/>
      <c r="N252" s="51"/>
      <c r="O252" s="51"/>
      <c r="P252" s="51"/>
      <c r="Q252" s="51"/>
      <c r="R252" s="51"/>
      <c r="S252" s="51"/>
      <c r="T252" s="51"/>
      <c r="U252" s="51"/>
      <c r="V252" s="52"/>
    </row>
    <row r="253" spans="1:22" ht="15.75">
      <c r="A253" s="51"/>
      <c r="B253" s="51"/>
      <c r="C253" s="51"/>
      <c r="D253" s="51"/>
      <c r="E253" s="51"/>
      <c r="F253" s="51"/>
      <c r="G253" s="51"/>
      <c r="H253" s="51"/>
      <c r="I253" s="51"/>
      <c r="J253" s="51"/>
      <c r="K253" s="51"/>
      <c r="L253" s="51"/>
      <c r="M253" s="51"/>
      <c r="N253" s="51"/>
      <c r="O253" s="51"/>
      <c r="P253" s="51"/>
      <c r="Q253" s="51"/>
      <c r="R253" s="51"/>
      <c r="S253" s="51"/>
      <c r="T253" s="51"/>
      <c r="U253" s="51"/>
      <c r="V253" s="52"/>
    </row>
    <row r="254" spans="1:22" ht="15.75">
      <c r="A254" s="51"/>
      <c r="B254" s="51"/>
      <c r="C254" s="51"/>
      <c r="D254" s="51"/>
      <c r="E254" s="51"/>
      <c r="F254" s="51"/>
      <c r="G254" s="51"/>
      <c r="H254" s="51"/>
      <c r="I254" s="51"/>
      <c r="J254" s="51"/>
      <c r="K254" s="51"/>
      <c r="L254" s="51"/>
      <c r="M254" s="51"/>
      <c r="N254" s="51"/>
      <c r="O254" s="51"/>
      <c r="P254" s="51"/>
      <c r="Q254" s="51"/>
      <c r="R254" s="51"/>
      <c r="S254" s="51"/>
      <c r="T254" s="51"/>
      <c r="U254" s="51"/>
      <c r="V254" s="52"/>
    </row>
    <row r="255" spans="1:22" ht="15.75">
      <c r="A255" s="51"/>
      <c r="B255" s="51"/>
      <c r="C255" s="51"/>
      <c r="D255" s="51"/>
      <c r="E255" s="51"/>
      <c r="F255" s="51"/>
      <c r="G255" s="51"/>
      <c r="H255" s="51"/>
      <c r="I255" s="51"/>
      <c r="J255" s="51"/>
      <c r="K255" s="51"/>
      <c r="L255" s="51"/>
      <c r="M255" s="51"/>
      <c r="N255" s="51"/>
      <c r="O255" s="51"/>
      <c r="P255" s="51"/>
      <c r="Q255" s="51"/>
      <c r="R255" s="51"/>
      <c r="S255" s="51"/>
      <c r="T255" s="51"/>
      <c r="U255" s="51"/>
      <c r="V255" s="52"/>
    </row>
    <row r="256" spans="1:22" ht="15.75">
      <c r="A256" s="51"/>
      <c r="B256" s="51"/>
      <c r="C256" s="51"/>
      <c r="D256" s="51"/>
      <c r="E256" s="51"/>
      <c r="F256" s="51"/>
      <c r="G256" s="51"/>
      <c r="H256" s="51"/>
      <c r="I256" s="51"/>
      <c r="J256" s="51"/>
      <c r="K256" s="51"/>
      <c r="L256" s="51"/>
      <c r="M256" s="51"/>
      <c r="N256" s="51"/>
      <c r="O256" s="51"/>
      <c r="P256" s="51"/>
      <c r="Q256" s="51"/>
      <c r="R256" s="51"/>
      <c r="S256" s="51"/>
      <c r="T256" s="51"/>
      <c r="U256" s="51"/>
      <c r="V256" s="52"/>
    </row>
    <row r="257" spans="1:22" ht="15.75">
      <c r="A257" s="51"/>
      <c r="B257" s="51"/>
      <c r="C257" s="51"/>
      <c r="D257" s="51"/>
      <c r="E257" s="51"/>
      <c r="F257" s="51"/>
      <c r="G257" s="51"/>
      <c r="H257" s="51"/>
      <c r="I257" s="51"/>
      <c r="J257" s="51"/>
      <c r="K257" s="51"/>
      <c r="L257" s="51"/>
      <c r="M257" s="51"/>
      <c r="N257" s="51"/>
      <c r="O257" s="51"/>
      <c r="P257" s="51"/>
      <c r="Q257" s="51"/>
      <c r="R257" s="51"/>
      <c r="S257" s="51"/>
      <c r="T257" s="51"/>
      <c r="U257" s="51"/>
      <c r="V257" s="52"/>
    </row>
    <row r="258" spans="1:22" ht="15.75">
      <c r="A258" s="51"/>
      <c r="B258" s="51"/>
      <c r="C258" s="51"/>
      <c r="D258" s="51"/>
      <c r="E258" s="51"/>
      <c r="F258" s="51"/>
      <c r="G258" s="51"/>
      <c r="H258" s="51"/>
      <c r="I258" s="51"/>
      <c r="J258" s="51"/>
      <c r="K258" s="51"/>
      <c r="L258" s="51"/>
      <c r="M258" s="51"/>
      <c r="N258" s="51"/>
      <c r="O258" s="51"/>
      <c r="P258" s="51"/>
      <c r="Q258" s="51"/>
      <c r="R258" s="51"/>
      <c r="S258" s="51"/>
      <c r="T258" s="51"/>
      <c r="U258" s="51"/>
      <c r="V258" s="52"/>
    </row>
    <row r="259" spans="1:22" ht="15.75">
      <c r="A259" s="51"/>
      <c r="B259" s="51"/>
      <c r="C259" s="51"/>
      <c r="D259" s="51"/>
      <c r="E259" s="51"/>
      <c r="F259" s="51"/>
      <c r="G259" s="51"/>
      <c r="H259" s="51"/>
      <c r="I259" s="51"/>
      <c r="J259" s="51"/>
      <c r="K259" s="51"/>
      <c r="L259" s="51"/>
      <c r="M259" s="51"/>
      <c r="N259" s="51"/>
      <c r="O259" s="51"/>
      <c r="P259" s="51"/>
      <c r="Q259" s="51"/>
      <c r="R259" s="51"/>
      <c r="S259" s="51"/>
      <c r="T259" s="51"/>
      <c r="U259" s="51"/>
      <c r="V259" s="52"/>
    </row>
    <row r="260" spans="1:22" ht="15.75">
      <c r="A260" s="51"/>
      <c r="B260" s="51"/>
      <c r="C260" s="51"/>
      <c r="D260" s="51"/>
      <c r="E260" s="51"/>
      <c r="F260" s="51"/>
      <c r="G260" s="51"/>
      <c r="H260" s="51"/>
      <c r="I260" s="51"/>
      <c r="J260" s="51"/>
      <c r="K260" s="51"/>
      <c r="L260" s="51"/>
      <c r="M260" s="51"/>
      <c r="N260" s="51"/>
      <c r="O260" s="51"/>
      <c r="P260" s="51"/>
      <c r="Q260" s="51"/>
      <c r="R260" s="51"/>
      <c r="S260" s="51"/>
      <c r="T260" s="51"/>
      <c r="U260" s="51"/>
      <c r="V260" s="52"/>
    </row>
    <row r="261" spans="1:22" ht="15.75">
      <c r="A261" s="51"/>
      <c r="B261" s="51"/>
      <c r="C261" s="51"/>
      <c r="D261" s="51"/>
      <c r="E261" s="51"/>
      <c r="F261" s="51"/>
      <c r="G261" s="51"/>
      <c r="H261" s="51"/>
      <c r="I261" s="51"/>
      <c r="J261" s="51"/>
      <c r="K261" s="51"/>
      <c r="L261" s="51"/>
      <c r="M261" s="51"/>
      <c r="N261" s="51"/>
      <c r="O261" s="51"/>
      <c r="P261" s="51"/>
      <c r="Q261" s="51"/>
      <c r="R261" s="51"/>
      <c r="S261" s="51"/>
      <c r="T261" s="51"/>
      <c r="U261" s="51"/>
      <c r="V261" s="52"/>
    </row>
    <row r="262" spans="1:22" ht="15.75">
      <c r="A262" s="51"/>
      <c r="B262" s="51"/>
      <c r="C262" s="51"/>
      <c r="D262" s="51"/>
      <c r="E262" s="51"/>
      <c r="F262" s="51"/>
      <c r="G262" s="51"/>
      <c r="H262" s="51"/>
      <c r="I262" s="51"/>
      <c r="J262" s="51"/>
      <c r="K262" s="51"/>
      <c r="L262" s="51"/>
      <c r="M262" s="51"/>
      <c r="N262" s="51"/>
      <c r="O262" s="51"/>
      <c r="P262" s="51"/>
      <c r="Q262" s="51"/>
      <c r="R262" s="51"/>
      <c r="S262" s="51"/>
      <c r="T262" s="51"/>
      <c r="U262" s="51"/>
      <c r="V262" s="52"/>
    </row>
    <row r="263" spans="1:22" ht="15.75">
      <c r="A263" s="51"/>
      <c r="B263" s="51"/>
      <c r="C263" s="51"/>
      <c r="D263" s="51"/>
      <c r="E263" s="51"/>
      <c r="F263" s="51"/>
      <c r="G263" s="51"/>
      <c r="H263" s="51"/>
      <c r="I263" s="51"/>
      <c r="J263" s="51"/>
      <c r="K263" s="51"/>
      <c r="L263" s="51"/>
      <c r="M263" s="51"/>
      <c r="N263" s="51"/>
      <c r="O263" s="51"/>
      <c r="P263" s="51"/>
      <c r="Q263" s="51"/>
      <c r="R263" s="51"/>
      <c r="S263" s="51"/>
      <c r="T263" s="51"/>
      <c r="U263" s="51"/>
      <c r="V263" s="52"/>
    </row>
    <row r="264" spans="1:22" ht="15.75">
      <c r="A264" s="51"/>
      <c r="B264" s="51"/>
      <c r="C264" s="51"/>
      <c r="D264" s="51"/>
      <c r="E264" s="51"/>
      <c r="F264" s="51"/>
      <c r="G264" s="51"/>
      <c r="H264" s="51"/>
      <c r="I264" s="51"/>
      <c r="J264" s="51"/>
      <c r="K264" s="51"/>
      <c r="L264" s="51"/>
      <c r="M264" s="51"/>
      <c r="N264" s="51"/>
      <c r="O264" s="51"/>
      <c r="P264" s="51"/>
      <c r="Q264" s="51"/>
      <c r="R264" s="51"/>
      <c r="S264" s="51"/>
      <c r="T264" s="51"/>
      <c r="U264" s="51"/>
      <c r="V264" s="52"/>
    </row>
    <row r="265" spans="1:22" ht="15.75">
      <c r="A265" s="51"/>
      <c r="B265" s="51"/>
      <c r="C265" s="51"/>
      <c r="D265" s="51"/>
      <c r="E265" s="51"/>
      <c r="F265" s="51"/>
      <c r="G265" s="51"/>
      <c r="H265" s="51"/>
      <c r="I265" s="51"/>
      <c r="J265" s="51"/>
      <c r="K265" s="51"/>
      <c r="L265" s="51"/>
      <c r="M265" s="51"/>
      <c r="N265" s="51"/>
      <c r="O265" s="51"/>
      <c r="P265" s="51"/>
      <c r="Q265" s="51"/>
      <c r="R265" s="51"/>
      <c r="S265" s="51"/>
      <c r="T265" s="51"/>
      <c r="U265" s="51"/>
      <c r="V265" s="52"/>
    </row>
    <row r="266" spans="1:22" ht="15.75">
      <c r="A266" s="51"/>
      <c r="B266" s="51"/>
      <c r="C266" s="51"/>
      <c r="D266" s="51"/>
      <c r="E266" s="51"/>
      <c r="F266" s="51"/>
      <c r="G266" s="51"/>
      <c r="H266" s="51"/>
      <c r="I266" s="51"/>
      <c r="J266" s="51"/>
      <c r="K266" s="51"/>
      <c r="L266" s="51"/>
      <c r="M266" s="51"/>
      <c r="N266" s="51"/>
      <c r="O266" s="51"/>
      <c r="P266" s="51"/>
      <c r="Q266" s="51"/>
      <c r="R266" s="51"/>
      <c r="S266" s="51"/>
      <c r="T266" s="51"/>
      <c r="U266" s="51"/>
      <c r="V266" s="52"/>
    </row>
    <row r="267" spans="1:22" ht="15.75">
      <c r="A267" s="51"/>
      <c r="B267" s="51"/>
      <c r="C267" s="51"/>
      <c r="D267" s="51"/>
      <c r="E267" s="51"/>
      <c r="F267" s="51"/>
      <c r="G267" s="51"/>
      <c r="H267" s="51"/>
      <c r="I267" s="51"/>
      <c r="J267" s="51"/>
      <c r="K267" s="51"/>
      <c r="L267" s="51"/>
      <c r="M267" s="51"/>
      <c r="N267" s="51"/>
      <c r="O267" s="51"/>
      <c r="P267" s="51"/>
      <c r="Q267" s="51"/>
      <c r="R267" s="51"/>
      <c r="S267" s="51"/>
      <c r="T267" s="51"/>
      <c r="U267" s="51"/>
      <c r="V267" s="52"/>
    </row>
    <row r="268" spans="1:22" ht="15.75">
      <c r="A268" s="51"/>
      <c r="B268" s="51"/>
      <c r="C268" s="51"/>
      <c r="D268" s="51"/>
      <c r="E268" s="51"/>
      <c r="F268" s="51"/>
      <c r="G268" s="51"/>
      <c r="H268" s="51"/>
      <c r="I268" s="51"/>
      <c r="J268" s="51"/>
      <c r="K268" s="51"/>
      <c r="L268" s="51"/>
      <c r="M268" s="51"/>
      <c r="N268" s="51"/>
      <c r="O268" s="51"/>
      <c r="P268" s="51"/>
      <c r="Q268" s="51"/>
      <c r="R268" s="51"/>
      <c r="S268" s="51"/>
      <c r="T268" s="51"/>
      <c r="U268" s="51"/>
      <c r="V268" s="52"/>
    </row>
    <row r="269" spans="1:22" ht="15.75">
      <c r="A269" s="51"/>
      <c r="B269" s="51"/>
      <c r="C269" s="51"/>
      <c r="D269" s="51"/>
      <c r="E269" s="51"/>
      <c r="F269" s="51"/>
      <c r="G269" s="51"/>
      <c r="H269" s="51"/>
      <c r="I269" s="51"/>
      <c r="J269" s="51"/>
      <c r="K269" s="51"/>
      <c r="L269" s="51"/>
      <c r="M269" s="51"/>
      <c r="N269" s="51"/>
      <c r="O269" s="51"/>
      <c r="P269" s="51"/>
      <c r="Q269" s="51"/>
      <c r="R269" s="51"/>
      <c r="S269" s="51"/>
      <c r="T269" s="51"/>
      <c r="U269" s="51"/>
      <c r="V269" s="52"/>
    </row>
    <row r="270" spans="1:22" ht="15.75">
      <c r="A270" s="51"/>
      <c r="B270" s="51"/>
      <c r="C270" s="51"/>
      <c r="D270" s="51"/>
      <c r="E270" s="51"/>
      <c r="F270" s="51"/>
      <c r="G270" s="51"/>
      <c r="H270" s="51"/>
      <c r="I270" s="51"/>
      <c r="J270" s="51"/>
      <c r="K270" s="51"/>
      <c r="L270" s="51"/>
      <c r="M270" s="51"/>
      <c r="N270" s="51"/>
      <c r="O270" s="51"/>
      <c r="P270" s="51"/>
      <c r="Q270" s="51"/>
      <c r="R270" s="51"/>
      <c r="S270" s="51"/>
      <c r="T270" s="51"/>
      <c r="U270" s="51"/>
      <c r="V270" s="52"/>
    </row>
    <row r="271" spans="1:22" ht="15.75">
      <c r="A271" s="51"/>
      <c r="B271" s="51"/>
      <c r="C271" s="51"/>
      <c r="D271" s="51"/>
      <c r="E271" s="51"/>
      <c r="F271" s="51"/>
      <c r="G271" s="51"/>
      <c r="H271" s="51"/>
      <c r="I271" s="51"/>
      <c r="J271" s="51"/>
      <c r="K271" s="51"/>
      <c r="L271" s="51"/>
      <c r="M271" s="51"/>
      <c r="N271" s="51"/>
      <c r="O271" s="51"/>
      <c r="P271" s="51"/>
      <c r="Q271" s="51"/>
      <c r="R271" s="51"/>
      <c r="S271" s="51"/>
      <c r="T271" s="51"/>
      <c r="U271" s="51"/>
      <c r="V271" s="52"/>
    </row>
    <row r="272" spans="1:22" ht="15.75">
      <c r="A272" s="51"/>
      <c r="B272" s="51"/>
      <c r="C272" s="51"/>
      <c r="D272" s="51"/>
      <c r="E272" s="51"/>
      <c r="F272" s="51"/>
      <c r="G272" s="51"/>
      <c r="H272" s="51"/>
      <c r="I272" s="51"/>
      <c r="J272" s="51"/>
      <c r="K272" s="51"/>
      <c r="L272" s="51"/>
      <c r="M272" s="51"/>
      <c r="N272" s="51"/>
      <c r="O272" s="51"/>
      <c r="P272" s="51"/>
      <c r="Q272" s="51"/>
      <c r="R272" s="51"/>
      <c r="S272" s="51"/>
      <c r="T272" s="51"/>
      <c r="U272" s="51"/>
      <c r="V272" s="52"/>
    </row>
    <row r="273" spans="1:22" ht="15.75">
      <c r="A273" s="51"/>
      <c r="B273" s="51"/>
      <c r="C273" s="51"/>
      <c r="D273" s="51"/>
      <c r="E273" s="51"/>
      <c r="F273" s="51"/>
      <c r="G273" s="51"/>
      <c r="H273" s="51"/>
      <c r="I273" s="51"/>
      <c r="J273" s="51"/>
      <c r="K273" s="51"/>
      <c r="L273" s="51"/>
      <c r="M273" s="51"/>
      <c r="N273" s="51"/>
      <c r="O273" s="51"/>
      <c r="P273" s="51"/>
      <c r="Q273" s="51"/>
      <c r="R273" s="51"/>
      <c r="S273" s="51"/>
      <c r="T273" s="51"/>
      <c r="U273" s="51"/>
      <c r="V273" s="52"/>
    </row>
    <row r="274" spans="1:22" ht="15.75">
      <c r="A274" s="51"/>
      <c r="B274" s="51"/>
      <c r="C274" s="51"/>
      <c r="D274" s="51"/>
      <c r="E274" s="51"/>
      <c r="F274" s="51"/>
      <c r="G274" s="51"/>
      <c r="H274" s="51"/>
      <c r="I274" s="51"/>
      <c r="J274" s="51"/>
      <c r="K274" s="51"/>
      <c r="L274" s="51"/>
      <c r="M274" s="51"/>
      <c r="N274" s="51"/>
      <c r="O274" s="51"/>
      <c r="P274" s="51"/>
      <c r="Q274" s="51"/>
      <c r="R274" s="51"/>
      <c r="S274" s="51"/>
      <c r="T274" s="51"/>
      <c r="U274" s="51"/>
      <c r="V274" s="52"/>
    </row>
    <row r="275" spans="1:22" ht="15.75">
      <c r="A275" s="51"/>
      <c r="B275" s="51"/>
      <c r="C275" s="51"/>
      <c r="D275" s="51"/>
      <c r="E275" s="51"/>
      <c r="F275" s="51"/>
      <c r="G275" s="51"/>
      <c r="H275" s="51"/>
      <c r="I275" s="51"/>
      <c r="J275" s="51"/>
      <c r="K275" s="51"/>
      <c r="L275" s="51"/>
      <c r="M275" s="51"/>
      <c r="N275" s="51"/>
      <c r="O275" s="51"/>
      <c r="P275" s="51"/>
      <c r="Q275" s="51"/>
      <c r="R275" s="51"/>
      <c r="S275" s="51"/>
      <c r="T275" s="51"/>
      <c r="U275" s="51"/>
      <c r="V275" s="52"/>
    </row>
    <row r="276" spans="1:22" ht="15.75">
      <c r="A276" s="51"/>
      <c r="B276" s="51"/>
      <c r="C276" s="51"/>
      <c r="D276" s="51"/>
      <c r="E276" s="51"/>
      <c r="F276" s="51"/>
      <c r="G276" s="51"/>
      <c r="H276" s="51"/>
      <c r="I276" s="51"/>
      <c r="J276" s="51"/>
      <c r="K276" s="51"/>
      <c r="L276" s="51"/>
      <c r="M276" s="51"/>
      <c r="N276" s="51"/>
      <c r="O276" s="51"/>
      <c r="P276" s="51"/>
      <c r="Q276" s="51"/>
      <c r="R276" s="51"/>
      <c r="S276" s="51"/>
      <c r="T276" s="51"/>
      <c r="U276" s="51"/>
      <c r="V276" s="52"/>
    </row>
    <row r="277" spans="1:22" ht="15.75">
      <c r="A277" s="51"/>
      <c r="B277" s="51"/>
      <c r="C277" s="51"/>
      <c r="D277" s="51"/>
      <c r="E277" s="51"/>
      <c r="F277" s="51"/>
      <c r="G277" s="51"/>
      <c r="H277" s="51"/>
      <c r="I277" s="51"/>
      <c r="J277" s="51"/>
      <c r="K277" s="51"/>
      <c r="L277" s="51"/>
      <c r="M277" s="51"/>
      <c r="N277" s="51"/>
      <c r="O277" s="51"/>
      <c r="P277" s="51"/>
      <c r="Q277" s="51"/>
      <c r="R277" s="51"/>
      <c r="S277" s="51"/>
      <c r="T277" s="51"/>
      <c r="U277" s="51"/>
      <c r="V277" s="52"/>
    </row>
    <row r="278" spans="1:22" ht="15.75">
      <c r="A278" s="51"/>
      <c r="B278" s="51"/>
      <c r="C278" s="51"/>
      <c r="D278" s="51"/>
      <c r="E278" s="51"/>
      <c r="F278" s="51"/>
      <c r="G278" s="51"/>
      <c r="H278" s="51"/>
      <c r="I278" s="51"/>
      <c r="J278" s="51"/>
      <c r="K278" s="51"/>
      <c r="L278" s="51"/>
      <c r="M278" s="51"/>
      <c r="N278" s="51"/>
      <c r="O278" s="51"/>
      <c r="P278" s="51"/>
      <c r="Q278" s="51"/>
      <c r="R278" s="51"/>
      <c r="S278" s="51"/>
      <c r="T278" s="51"/>
      <c r="U278" s="51"/>
      <c r="V278" s="52"/>
    </row>
    <row r="279" spans="1:22" ht="15.75">
      <c r="A279" s="51"/>
      <c r="B279" s="51"/>
      <c r="C279" s="51"/>
      <c r="D279" s="51"/>
      <c r="E279" s="51"/>
      <c r="F279" s="51"/>
      <c r="G279" s="51"/>
      <c r="H279" s="51"/>
      <c r="I279" s="51"/>
      <c r="J279" s="51"/>
      <c r="K279" s="51"/>
      <c r="L279" s="51"/>
      <c r="M279" s="51"/>
      <c r="N279" s="51"/>
      <c r="O279" s="51"/>
      <c r="P279" s="51"/>
      <c r="Q279" s="51"/>
      <c r="R279" s="51"/>
      <c r="S279" s="51"/>
      <c r="T279" s="51"/>
      <c r="U279" s="51"/>
      <c r="V279" s="52"/>
    </row>
    <row r="280" spans="1:22" ht="15.75">
      <c r="A280" s="51"/>
      <c r="B280" s="51"/>
      <c r="C280" s="51"/>
      <c r="D280" s="51"/>
      <c r="E280" s="51"/>
      <c r="F280" s="51"/>
      <c r="G280" s="51"/>
      <c r="H280" s="51"/>
      <c r="I280" s="51"/>
      <c r="J280" s="51"/>
      <c r="K280" s="51"/>
      <c r="L280" s="51"/>
      <c r="M280" s="51"/>
      <c r="N280" s="51"/>
      <c r="O280" s="51"/>
      <c r="P280" s="51"/>
      <c r="Q280" s="51"/>
      <c r="R280" s="51"/>
      <c r="S280" s="51"/>
      <c r="T280" s="51"/>
      <c r="U280" s="51"/>
      <c r="V280" s="52"/>
    </row>
    <row r="281" spans="1:22" ht="15.75">
      <c r="A281" s="51"/>
      <c r="B281" s="51"/>
      <c r="C281" s="51"/>
      <c r="D281" s="51"/>
      <c r="E281" s="51"/>
      <c r="F281" s="51"/>
      <c r="G281" s="51"/>
      <c r="H281" s="51"/>
      <c r="I281" s="51"/>
      <c r="J281" s="51"/>
      <c r="K281" s="51"/>
      <c r="L281" s="51"/>
      <c r="M281" s="51"/>
      <c r="N281" s="51"/>
      <c r="O281" s="51"/>
      <c r="P281" s="51"/>
      <c r="Q281" s="51"/>
      <c r="R281" s="51"/>
      <c r="S281" s="51"/>
      <c r="T281" s="51"/>
      <c r="U281" s="51"/>
      <c r="V281" s="52"/>
    </row>
    <row r="282" spans="1:22" ht="15.75">
      <c r="A282" s="51"/>
      <c r="B282" s="51"/>
      <c r="C282" s="51"/>
      <c r="D282" s="51"/>
      <c r="E282" s="51"/>
      <c r="F282" s="51"/>
      <c r="G282" s="51"/>
      <c r="H282" s="51"/>
      <c r="I282" s="51"/>
      <c r="J282" s="51"/>
      <c r="K282" s="51"/>
      <c r="L282" s="51"/>
      <c r="M282" s="51"/>
      <c r="N282" s="51"/>
      <c r="O282" s="51"/>
      <c r="P282" s="51"/>
      <c r="Q282" s="51"/>
      <c r="R282" s="51"/>
      <c r="S282" s="51"/>
      <c r="T282" s="51"/>
      <c r="U282" s="51"/>
      <c r="V282" s="52"/>
    </row>
    <row r="283" spans="1:22" ht="15.75">
      <c r="A283" s="51"/>
      <c r="B283" s="51"/>
      <c r="C283" s="51"/>
      <c r="D283" s="51"/>
      <c r="E283" s="51"/>
      <c r="F283" s="51"/>
      <c r="G283" s="51"/>
      <c r="H283" s="51"/>
      <c r="I283" s="51"/>
      <c r="J283" s="51"/>
      <c r="K283" s="51"/>
      <c r="L283" s="51"/>
      <c r="M283" s="51"/>
      <c r="N283" s="51"/>
      <c r="O283" s="51"/>
      <c r="P283" s="51"/>
      <c r="Q283" s="51"/>
      <c r="R283" s="51"/>
      <c r="S283" s="51"/>
      <c r="T283" s="51"/>
      <c r="U283" s="51"/>
      <c r="V283" s="52"/>
    </row>
    <row r="284" spans="1:22" ht="15.75">
      <c r="A284" s="51"/>
      <c r="B284" s="51"/>
      <c r="C284" s="51"/>
      <c r="D284" s="51"/>
      <c r="E284" s="51"/>
      <c r="F284" s="51"/>
      <c r="G284" s="51"/>
      <c r="H284" s="51"/>
      <c r="I284" s="51"/>
      <c r="J284" s="51"/>
      <c r="K284" s="51"/>
      <c r="L284" s="51"/>
      <c r="M284" s="51"/>
      <c r="N284" s="51"/>
      <c r="O284" s="51"/>
      <c r="P284" s="51"/>
      <c r="Q284" s="51"/>
      <c r="R284" s="51"/>
      <c r="S284" s="51"/>
      <c r="T284" s="51"/>
      <c r="U284" s="51"/>
      <c r="V284" s="52"/>
    </row>
    <row r="285" spans="1:22" ht="15.75">
      <c r="A285" s="51"/>
      <c r="B285" s="51"/>
      <c r="C285" s="51"/>
      <c r="D285" s="51"/>
      <c r="E285" s="51"/>
      <c r="F285" s="51"/>
      <c r="G285" s="51"/>
      <c r="H285" s="51"/>
      <c r="I285" s="51"/>
      <c r="J285" s="51"/>
      <c r="K285" s="51"/>
      <c r="L285" s="51"/>
      <c r="M285" s="51"/>
      <c r="N285" s="51"/>
      <c r="O285" s="51"/>
      <c r="P285" s="51"/>
      <c r="Q285" s="51"/>
      <c r="R285" s="51"/>
      <c r="S285" s="51"/>
      <c r="T285" s="51"/>
      <c r="U285" s="51"/>
      <c r="V285" s="52"/>
    </row>
    <row r="286" spans="1:22" ht="15.75">
      <c r="A286" s="51"/>
      <c r="B286" s="51"/>
      <c r="C286" s="51"/>
      <c r="D286" s="51"/>
      <c r="E286" s="51"/>
      <c r="F286" s="51"/>
      <c r="G286" s="51"/>
      <c r="H286" s="51"/>
      <c r="I286" s="51"/>
      <c r="J286" s="51"/>
      <c r="K286" s="51"/>
      <c r="L286" s="51"/>
      <c r="M286" s="51"/>
      <c r="N286" s="51"/>
      <c r="O286" s="51"/>
      <c r="P286" s="51"/>
      <c r="Q286" s="51"/>
      <c r="R286" s="51"/>
      <c r="S286" s="51"/>
      <c r="T286" s="51"/>
      <c r="U286" s="51"/>
      <c r="V286" s="52"/>
    </row>
    <row r="287" spans="1:22" ht="15.75">
      <c r="A287" s="51"/>
      <c r="B287" s="51"/>
      <c r="C287" s="51"/>
      <c r="D287" s="51"/>
      <c r="E287" s="51"/>
      <c r="F287" s="51"/>
      <c r="G287" s="51"/>
      <c r="H287" s="51"/>
      <c r="I287" s="51"/>
      <c r="J287" s="51"/>
      <c r="K287" s="51"/>
      <c r="L287" s="51"/>
      <c r="M287" s="51"/>
      <c r="N287" s="51"/>
      <c r="O287" s="51"/>
      <c r="P287" s="51"/>
      <c r="Q287" s="51"/>
      <c r="R287" s="51"/>
      <c r="S287" s="51"/>
      <c r="T287" s="51"/>
      <c r="U287" s="51"/>
      <c r="V287" s="52"/>
    </row>
  </sheetData>
  <sheetProtection formatCells="0"/>
  <mergeCells count="44">
    <mergeCell ref="A34:A37"/>
    <mergeCell ref="B34:D34"/>
    <mergeCell ref="A38:A41"/>
    <mergeCell ref="B12:V12"/>
    <mergeCell ref="B18:B20"/>
    <mergeCell ref="A17:A24"/>
    <mergeCell ref="B17:D17"/>
    <mergeCell ref="C18:C20"/>
    <mergeCell ref="B21:D21"/>
    <mergeCell ref="C26:C28"/>
    <mergeCell ref="S15:S16"/>
    <mergeCell ref="A25:A33"/>
    <mergeCell ref="B25:D25"/>
    <mergeCell ref="B29:B31"/>
    <mergeCell ref="C29:C31"/>
    <mergeCell ref="B33:D33"/>
    <mergeCell ref="B32:D32"/>
    <mergeCell ref="B26:B28"/>
    <mergeCell ref="B38:D38"/>
    <mergeCell ref="B39:D39"/>
    <mergeCell ref="B40:D40"/>
    <mergeCell ref="B22:B23"/>
    <mergeCell ref="C22:C23"/>
    <mergeCell ref="L15:L16"/>
    <mergeCell ref="B41:D41"/>
    <mergeCell ref="B42:D42"/>
    <mergeCell ref="H15:J15"/>
    <mergeCell ref="E15:G15"/>
    <mergeCell ref="B15:B16"/>
    <mergeCell ref="C15:D16"/>
    <mergeCell ref="B24:D24"/>
    <mergeCell ref="B35:D35"/>
    <mergeCell ref="B36:D36"/>
    <mergeCell ref="B37:D37"/>
    <mergeCell ref="U15:U16"/>
    <mergeCell ref="V15:V16"/>
    <mergeCell ref="A15:A16"/>
    <mergeCell ref="M15:M16"/>
    <mergeCell ref="N15:N16"/>
    <mergeCell ref="O15:O16"/>
    <mergeCell ref="P15:P16"/>
    <mergeCell ref="Q15:Q16"/>
    <mergeCell ref="R15:R16"/>
    <mergeCell ref="T15:T16"/>
  </mergeCells>
  <printOptions/>
  <pageMargins left="0.787401575" right="0.787401575" top="0.984251969" bottom="0.984251969"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X227"/>
  <sheetViews>
    <sheetView zoomScale="55" zoomScaleNormal="55" zoomScalePageLayoutView="0" workbookViewId="0" topLeftCell="D12">
      <pane xSplit="3" topLeftCell="G1" activePane="topRight" state="frozen"/>
      <selection pane="topLeft" activeCell="D10" sqref="D10"/>
      <selection pane="topRight" activeCell="F18" sqref="F18:F19"/>
    </sheetView>
  </sheetViews>
  <sheetFormatPr defaultColWidth="11.421875" defaultRowHeight="15"/>
  <cols>
    <col min="1" max="1" width="21.140625" style="10" customWidth="1"/>
    <col min="2" max="3" width="33.7109375" style="10" customWidth="1"/>
    <col min="4" max="5" width="19.28125" style="10" customWidth="1"/>
    <col min="6" max="6" width="20.00390625" style="10" customWidth="1"/>
    <col min="7" max="7" width="14.7109375" style="10" customWidth="1"/>
    <col min="8" max="8" width="17.28125" style="10" customWidth="1"/>
    <col min="9" max="9" width="18.140625" style="10" customWidth="1"/>
    <col min="10" max="10" width="13.28125" style="10" customWidth="1"/>
    <col min="11" max="11" width="12.8515625" style="10" customWidth="1"/>
    <col min="12" max="12" width="15.00390625" style="10" customWidth="1"/>
    <col min="13" max="13" width="15.00390625" style="179" customWidth="1"/>
    <col min="14" max="14" width="15.421875" style="10" customWidth="1"/>
    <col min="15" max="15" width="17.28125" style="10" customWidth="1"/>
    <col min="16" max="16" width="14.00390625" style="10" customWidth="1"/>
    <col min="17" max="17" width="17.28125" style="181" customWidth="1"/>
    <col min="18" max="18" width="13.421875" style="10" customWidth="1"/>
    <col min="19" max="19" width="16.7109375" style="10" customWidth="1"/>
    <col min="20" max="20" width="23.140625" style="10" customWidth="1"/>
    <col min="21" max="21" width="15.00390625" style="10" customWidth="1"/>
    <col min="22" max="22" width="13.8515625" style="10" customWidth="1"/>
    <col min="23" max="23" width="11.421875" style="10" customWidth="1"/>
    <col min="24" max="24" width="16.8515625" style="10" customWidth="1"/>
    <col min="25" max="16384" width="11.421875" style="10" customWidth="1"/>
  </cols>
  <sheetData>
    <row r="1" spans="2:17" s="36" customFormat="1" ht="31.5">
      <c r="B1" s="230" t="s">
        <v>309</v>
      </c>
      <c r="F1" s="36" t="s">
        <v>1</v>
      </c>
      <c r="M1" s="176"/>
      <c r="Q1" s="180"/>
    </row>
    <row r="2" spans="2:17" s="36" customFormat="1" ht="15.75">
      <c r="B2" s="36" t="s">
        <v>2</v>
      </c>
      <c r="F2" s="36" t="s">
        <v>3</v>
      </c>
      <c r="M2" s="176"/>
      <c r="Q2" s="180"/>
    </row>
    <row r="3" spans="2:17" s="36" customFormat="1" ht="15.75">
      <c r="B3" s="36" t="s">
        <v>4</v>
      </c>
      <c r="F3" s="36" t="s">
        <v>5</v>
      </c>
      <c r="M3" s="176"/>
      <c r="Q3" s="180"/>
    </row>
    <row r="4" spans="2:17" s="36" customFormat="1" ht="15.75">
      <c r="B4" s="36" t="s">
        <v>6</v>
      </c>
      <c r="M4" s="176"/>
      <c r="Q4" s="180"/>
    </row>
    <row r="5" spans="2:17" s="37" customFormat="1" ht="15.75">
      <c r="B5" s="231" t="s">
        <v>7</v>
      </c>
      <c r="M5" s="177"/>
      <c r="Q5" s="180"/>
    </row>
    <row r="6" spans="2:17" s="37" customFormat="1" ht="31.5">
      <c r="B6" s="231" t="s">
        <v>8</v>
      </c>
      <c r="M6" s="177"/>
      <c r="Q6" s="180"/>
    </row>
    <row r="7" spans="13:17" s="38" customFormat="1" ht="15.75">
      <c r="M7" s="178"/>
      <c r="Q7" s="181"/>
    </row>
    <row r="8" spans="13:17" s="38" customFormat="1" ht="15.75">
      <c r="M8" s="178"/>
      <c r="Q8" s="181"/>
    </row>
    <row r="9" spans="13:17" s="38" customFormat="1" ht="15.75">
      <c r="M9" s="178"/>
      <c r="Q9" s="181"/>
    </row>
    <row r="10" spans="13:17" s="38" customFormat="1" ht="15.75">
      <c r="M10" s="178"/>
      <c r="Q10" s="181"/>
    </row>
    <row r="11" spans="13:17" s="38" customFormat="1" ht="15.75">
      <c r="M11" s="178"/>
      <c r="Q11" s="181"/>
    </row>
    <row r="12" spans="2:23" ht="15.75">
      <c r="B12" s="451" t="s">
        <v>311</v>
      </c>
      <c r="C12" s="452"/>
      <c r="D12" s="452"/>
      <c r="E12" s="452"/>
      <c r="F12" s="452"/>
      <c r="G12" s="452"/>
      <c r="H12" s="452"/>
      <c r="I12" s="452"/>
      <c r="J12" s="452"/>
      <c r="K12" s="452"/>
      <c r="L12" s="452"/>
      <c r="M12" s="452"/>
      <c r="N12" s="452"/>
      <c r="O12" s="452"/>
      <c r="P12" s="452"/>
      <c r="Q12" s="452"/>
      <c r="R12" s="452"/>
      <c r="S12" s="452"/>
      <c r="T12" s="452"/>
      <c r="U12" s="452"/>
      <c r="V12" s="452"/>
      <c r="W12" s="452"/>
    </row>
    <row r="13" ht="15.75">
      <c r="B13" s="351" t="s">
        <v>338</v>
      </c>
    </row>
    <row r="14" spans="17:18" ht="16.5" thickBot="1">
      <c r="Q14" s="179"/>
      <c r="R14" s="39"/>
    </row>
    <row r="15" spans="2:24" ht="49.5" customHeight="1" thickBot="1">
      <c r="B15" s="89" t="s">
        <v>272</v>
      </c>
      <c r="C15" s="89" t="s">
        <v>9</v>
      </c>
      <c r="D15" s="472" t="s">
        <v>235</v>
      </c>
      <c r="E15" s="472"/>
      <c r="F15" s="45" t="s">
        <v>137</v>
      </c>
      <c r="G15" s="225" t="s">
        <v>143</v>
      </c>
      <c r="H15" s="226" t="s">
        <v>44</v>
      </c>
      <c r="I15" s="226" t="s">
        <v>45</v>
      </c>
      <c r="J15" s="227" t="s">
        <v>144</v>
      </c>
      <c r="K15" s="227" t="s">
        <v>145</v>
      </c>
      <c r="L15" s="227" t="s">
        <v>312</v>
      </c>
      <c r="M15" s="227" t="s">
        <v>313</v>
      </c>
      <c r="N15" s="227" t="s">
        <v>146</v>
      </c>
      <c r="O15" s="227" t="s">
        <v>147</v>
      </c>
      <c r="P15" s="227" t="s">
        <v>148</v>
      </c>
      <c r="Q15" s="227" t="s">
        <v>314</v>
      </c>
      <c r="R15" s="227" t="s">
        <v>315</v>
      </c>
      <c r="S15" s="227" t="s">
        <v>149</v>
      </c>
      <c r="T15" s="227" t="s">
        <v>150</v>
      </c>
      <c r="U15" s="227" t="s">
        <v>151</v>
      </c>
      <c r="V15" s="228" t="s">
        <v>152</v>
      </c>
      <c r="W15" s="229" t="s">
        <v>153</v>
      </c>
      <c r="X15" s="229" t="s">
        <v>222</v>
      </c>
    </row>
    <row r="16" spans="2:24" ht="35.25" customHeight="1" thickBot="1" thickTop="1">
      <c r="B16" s="390" t="s">
        <v>12</v>
      </c>
      <c r="C16" s="387" t="s">
        <v>236</v>
      </c>
      <c r="D16" s="387"/>
      <c r="E16" s="387"/>
      <c r="F16" s="48">
        <f>SUM(G16:W16)</f>
        <v>29460</v>
      </c>
      <c r="G16" s="97">
        <v>6603</v>
      </c>
      <c r="H16" s="97">
        <v>0</v>
      </c>
      <c r="I16" s="97">
        <v>0</v>
      </c>
      <c r="J16" s="97">
        <v>2457</v>
      </c>
      <c r="K16" s="97">
        <v>2332</v>
      </c>
      <c r="L16" s="97">
        <v>0</v>
      </c>
      <c r="M16" s="97">
        <v>0</v>
      </c>
      <c r="N16" s="97">
        <v>5125</v>
      </c>
      <c r="O16" s="97">
        <v>5551</v>
      </c>
      <c r="P16" s="97">
        <v>6469</v>
      </c>
      <c r="Q16" s="97">
        <v>0</v>
      </c>
      <c r="R16" s="97">
        <v>0</v>
      </c>
      <c r="S16" s="97">
        <v>318</v>
      </c>
      <c r="T16" s="150">
        <v>71</v>
      </c>
      <c r="U16" s="150">
        <v>0</v>
      </c>
      <c r="V16" s="150">
        <v>0</v>
      </c>
      <c r="W16" s="150">
        <v>534</v>
      </c>
      <c r="X16" s="150"/>
    </row>
    <row r="17" spans="2:24" ht="17.25" customHeight="1" thickBot="1" thickTop="1">
      <c r="B17" s="390"/>
      <c r="C17" s="397"/>
      <c r="D17" s="399" t="s">
        <v>237</v>
      </c>
      <c r="E17" s="110" t="s">
        <v>238</v>
      </c>
      <c r="F17" s="48">
        <f aca="true" t="shared" si="0" ref="F17:F41">SUM(G17:W17)</f>
        <v>92</v>
      </c>
      <c r="G17" s="97">
        <v>29</v>
      </c>
      <c r="H17" s="97">
        <v>0</v>
      </c>
      <c r="I17" s="97">
        <v>0</v>
      </c>
      <c r="J17" s="97">
        <v>6</v>
      </c>
      <c r="K17" s="97">
        <v>10</v>
      </c>
      <c r="L17" s="97">
        <v>0</v>
      </c>
      <c r="M17" s="97">
        <v>0</v>
      </c>
      <c r="N17" s="97">
        <v>14</v>
      </c>
      <c r="O17" s="97">
        <v>17</v>
      </c>
      <c r="P17" s="97">
        <v>9</v>
      </c>
      <c r="Q17" s="97">
        <v>0</v>
      </c>
      <c r="R17" s="151">
        <v>0</v>
      </c>
      <c r="S17" s="150">
        <v>0</v>
      </c>
      <c r="T17" s="150">
        <v>0</v>
      </c>
      <c r="U17" s="150">
        <v>0</v>
      </c>
      <c r="V17" s="150">
        <v>0</v>
      </c>
      <c r="W17" s="150">
        <v>7</v>
      </c>
      <c r="X17" s="150"/>
    </row>
    <row r="18" spans="2:24" ht="24.75" customHeight="1" thickBot="1" thickTop="1">
      <c r="B18" s="390"/>
      <c r="C18" s="398"/>
      <c r="D18" s="399"/>
      <c r="E18" s="110" t="s">
        <v>239</v>
      </c>
      <c r="F18" s="48">
        <f t="shared" si="0"/>
        <v>160</v>
      </c>
      <c r="G18" s="97">
        <v>49</v>
      </c>
      <c r="H18" s="97">
        <v>0</v>
      </c>
      <c r="I18" s="97">
        <v>0</v>
      </c>
      <c r="J18" s="97">
        <v>17</v>
      </c>
      <c r="K18" s="97">
        <v>8</v>
      </c>
      <c r="L18" s="97">
        <v>0</v>
      </c>
      <c r="M18" s="97">
        <v>0</v>
      </c>
      <c r="N18" s="97">
        <v>17</v>
      </c>
      <c r="O18" s="97">
        <v>25</v>
      </c>
      <c r="P18" s="97">
        <v>31</v>
      </c>
      <c r="Q18" s="97">
        <v>0</v>
      </c>
      <c r="R18" s="151">
        <v>0</v>
      </c>
      <c r="S18" s="150">
        <v>9</v>
      </c>
      <c r="T18" s="150">
        <v>0</v>
      </c>
      <c r="U18" s="150">
        <v>0</v>
      </c>
      <c r="V18" s="150">
        <v>0</v>
      </c>
      <c r="W18" s="150">
        <v>4</v>
      </c>
      <c r="X18" s="150"/>
    </row>
    <row r="19" spans="2:24" ht="33" thickBot="1" thickTop="1">
      <c r="B19" s="390"/>
      <c r="C19" s="398"/>
      <c r="D19" s="399"/>
      <c r="E19" s="110" t="s">
        <v>240</v>
      </c>
      <c r="F19" s="48">
        <f t="shared" si="0"/>
        <v>29208</v>
      </c>
      <c r="G19" s="97">
        <v>6525</v>
      </c>
      <c r="H19" s="97">
        <v>0</v>
      </c>
      <c r="I19" s="97">
        <v>0</v>
      </c>
      <c r="J19" s="97">
        <v>2434</v>
      </c>
      <c r="K19" s="97">
        <v>2314</v>
      </c>
      <c r="L19" s="97">
        <v>0</v>
      </c>
      <c r="M19" s="97">
        <v>0</v>
      </c>
      <c r="N19" s="97">
        <v>5094</v>
      </c>
      <c r="O19" s="97">
        <v>5509</v>
      </c>
      <c r="P19" s="97">
        <v>6429</v>
      </c>
      <c r="Q19" s="97">
        <v>0</v>
      </c>
      <c r="R19" s="151">
        <v>0</v>
      </c>
      <c r="S19" s="150">
        <v>309</v>
      </c>
      <c r="T19" s="150">
        <v>71</v>
      </c>
      <c r="U19" s="150">
        <v>0</v>
      </c>
      <c r="V19" s="150">
        <v>0</v>
      </c>
      <c r="W19" s="150">
        <v>523</v>
      </c>
      <c r="X19" s="150"/>
    </row>
    <row r="20" spans="2:24" ht="17.25" customHeight="1" thickBot="1" thickTop="1">
      <c r="B20" s="390"/>
      <c r="C20" s="387" t="s">
        <v>297</v>
      </c>
      <c r="D20" s="387"/>
      <c r="E20" s="387"/>
      <c r="F20" s="48">
        <f t="shared" si="0"/>
        <v>156</v>
      </c>
      <c r="G20" s="97">
        <v>48</v>
      </c>
      <c r="H20" s="97">
        <v>0</v>
      </c>
      <c r="I20" s="97">
        <v>0</v>
      </c>
      <c r="J20" s="97">
        <v>17</v>
      </c>
      <c r="K20" s="97">
        <v>8</v>
      </c>
      <c r="L20" s="97">
        <v>0</v>
      </c>
      <c r="M20" s="97">
        <v>0</v>
      </c>
      <c r="N20" s="97">
        <v>17</v>
      </c>
      <c r="O20" s="97">
        <v>23</v>
      </c>
      <c r="P20" s="97">
        <v>30</v>
      </c>
      <c r="Q20" s="97">
        <v>0</v>
      </c>
      <c r="R20" s="97">
        <v>0</v>
      </c>
      <c r="S20" s="97">
        <v>9</v>
      </c>
      <c r="T20" s="150">
        <v>0</v>
      </c>
      <c r="U20" s="150">
        <v>0</v>
      </c>
      <c r="V20" s="150">
        <v>0</v>
      </c>
      <c r="W20" s="150">
        <v>4</v>
      </c>
      <c r="X20" s="150"/>
    </row>
    <row r="21" spans="2:24" ht="53.25" customHeight="1" thickBot="1" thickTop="1">
      <c r="B21" s="390"/>
      <c r="C21" s="398"/>
      <c r="D21" s="399" t="s">
        <v>242</v>
      </c>
      <c r="E21" s="110" t="s">
        <v>243</v>
      </c>
      <c r="F21" s="48">
        <f t="shared" si="0"/>
        <v>156</v>
      </c>
      <c r="G21" s="97">
        <v>48</v>
      </c>
      <c r="H21" s="97">
        <v>0</v>
      </c>
      <c r="I21" s="97">
        <v>0</v>
      </c>
      <c r="J21" s="97">
        <v>17</v>
      </c>
      <c r="K21" s="97">
        <v>8</v>
      </c>
      <c r="L21" s="97">
        <v>0</v>
      </c>
      <c r="M21" s="97">
        <v>0</v>
      </c>
      <c r="N21" s="97">
        <v>17</v>
      </c>
      <c r="O21" s="97">
        <v>23</v>
      </c>
      <c r="P21" s="97">
        <v>30</v>
      </c>
      <c r="Q21" s="97">
        <v>0</v>
      </c>
      <c r="R21" s="151">
        <v>0</v>
      </c>
      <c r="S21" s="150">
        <v>9</v>
      </c>
      <c r="T21" s="150">
        <v>0</v>
      </c>
      <c r="U21" s="150">
        <v>0</v>
      </c>
      <c r="V21" s="150">
        <v>0</v>
      </c>
      <c r="W21" s="150">
        <v>4</v>
      </c>
      <c r="X21" s="150"/>
    </row>
    <row r="22" spans="2:24" ht="46.5" customHeight="1" thickBot="1" thickTop="1">
      <c r="B22" s="390"/>
      <c r="C22" s="398"/>
      <c r="D22" s="399"/>
      <c r="E22" s="110" t="s">
        <v>244</v>
      </c>
      <c r="F22" s="48">
        <f t="shared" si="0"/>
        <v>0</v>
      </c>
      <c r="G22" s="97"/>
      <c r="H22" s="97"/>
      <c r="I22" s="97"/>
      <c r="J22" s="97"/>
      <c r="K22" s="97"/>
      <c r="L22" s="97"/>
      <c r="M22" s="97"/>
      <c r="N22" s="97"/>
      <c r="O22" s="97"/>
      <c r="P22" s="97"/>
      <c r="Q22" s="97"/>
      <c r="R22" s="151"/>
      <c r="S22" s="150"/>
      <c r="T22" s="150"/>
      <c r="U22" s="150"/>
      <c r="V22" s="150"/>
      <c r="W22" s="150"/>
      <c r="X22" s="150"/>
    </row>
    <row r="23" spans="2:24" ht="36" customHeight="1" thickBot="1" thickTop="1">
      <c r="B23" s="447"/>
      <c r="C23" s="387" t="s">
        <v>298</v>
      </c>
      <c r="D23" s="387"/>
      <c r="E23" s="387"/>
      <c r="F23" s="48">
        <f>+'DP'!B7</f>
        <v>126</v>
      </c>
      <c r="G23" s="97"/>
      <c r="H23" s="97"/>
      <c r="I23" s="97"/>
      <c r="J23" s="97"/>
      <c r="K23" s="97"/>
      <c r="L23" s="97"/>
      <c r="M23" s="97"/>
      <c r="N23" s="97"/>
      <c r="O23" s="97"/>
      <c r="P23" s="97"/>
      <c r="Q23" s="97"/>
      <c r="R23" s="151"/>
      <c r="S23" s="150"/>
      <c r="T23" s="150"/>
      <c r="U23" s="150"/>
      <c r="V23" s="150"/>
      <c r="W23" s="150"/>
      <c r="X23" s="150"/>
    </row>
    <row r="24" spans="2:24" ht="37.5" customHeight="1" thickBot="1" thickTop="1">
      <c r="B24" s="465" t="s">
        <v>25</v>
      </c>
      <c r="C24" s="391" t="s">
        <v>246</v>
      </c>
      <c r="D24" s="387"/>
      <c r="E24" s="387"/>
      <c r="F24" s="48">
        <f>SUM(G24:W24)</f>
        <v>25036</v>
      </c>
      <c r="G24" s="97">
        <v>1956</v>
      </c>
      <c r="H24" s="97">
        <v>169</v>
      </c>
      <c r="I24" s="97">
        <v>66</v>
      </c>
      <c r="J24" s="97">
        <v>551</v>
      </c>
      <c r="K24" s="97">
        <v>736</v>
      </c>
      <c r="L24" s="97">
        <v>299</v>
      </c>
      <c r="M24" s="97">
        <v>211</v>
      </c>
      <c r="N24" s="97">
        <v>1651</v>
      </c>
      <c r="O24" s="97">
        <v>3782</v>
      </c>
      <c r="P24" s="97">
        <v>1960</v>
      </c>
      <c r="Q24" s="97">
        <v>24</v>
      </c>
      <c r="R24" s="97">
        <v>936</v>
      </c>
      <c r="S24" s="218">
        <f>+S27+S30</f>
        <v>2185</v>
      </c>
      <c r="T24" s="97">
        <v>2101</v>
      </c>
      <c r="U24" s="97">
        <v>1636</v>
      </c>
      <c r="V24" s="97">
        <v>6037</v>
      </c>
      <c r="W24" s="97">
        <v>736</v>
      </c>
      <c r="X24" s="150"/>
    </row>
    <row r="25" spans="2:24" ht="37.5" customHeight="1" thickBot="1" thickTop="1">
      <c r="B25" s="466"/>
      <c r="C25" s="233"/>
      <c r="D25" s="459" t="s">
        <v>247</v>
      </c>
      <c r="E25" s="110" t="s">
        <v>248</v>
      </c>
      <c r="F25" s="48">
        <f t="shared" si="0"/>
        <v>7180</v>
      </c>
      <c r="G25" s="97">
        <v>455</v>
      </c>
      <c r="H25" s="97">
        <v>32</v>
      </c>
      <c r="I25" s="97">
        <v>14</v>
      </c>
      <c r="J25" s="97">
        <v>139</v>
      </c>
      <c r="K25" s="97">
        <v>166</v>
      </c>
      <c r="L25" s="97">
        <v>144</v>
      </c>
      <c r="M25" s="97">
        <v>96</v>
      </c>
      <c r="N25" s="97">
        <v>364</v>
      </c>
      <c r="O25" s="97">
        <v>1063</v>
      </c>
      <c r="P25" s="97">
        <v>421</v>
      </c>
      <c r="Q25" s="97">
        <v>13</v>
      </c>
      <c r="R25" s="151">
        <v>390</v>
      </c>
      <c r="S25" s="360">
        <v>640</v>
      </c>
      <c r="T25" s="359">
        <v>854</v>
      </c>
      <c r="U25" s="150">
        <v>463</v>
      </c>
      <c r="V25" s="150">
        <v>1655</v>
      </c>
      <c r="W25" s="150">
        <v>271</v>
      </c>
      <c r="X25" s="150"/>
    </row>
    <row r="26" spans="2:24" ht="17.25" customHeight="1" thickBot="1" thickTop="1">
      <c r="B26" s="466"/>
      <c r="C26" s="392"/>
      <c r="D26" s="460"/>
      <c r="E26" s="110" t="s">
        <v>249</v>
      </c>
      <c r="F26" s="48">
        <f t="shared" si="0"/>
        <v>15864</v>
      </c>
      <c r="G26" s="97">
        <v>1373</v>
      </c>
      <c r="H26" s="97">
        <v>127</v>
      </c>
      <c r="I26" s="97">
        <v>50</v>
      </c>
      <c r="J26" s="97">
        <v>389</v>
      </c>
      <c r="K26" s="97">
        <v>498</v>
      </c>
      <c r="L26" s="97">
        <v>155</v>
      </c>
      <c r="M26" s="97">
        <v>112</v>
      </c>
      <c r="N26" s="97">
        <v>1161</v>
      </c>
      <c r="O26" s="97">
        <v>2465</v>
      </c>
      <c r="P26" s="97">
        <v>1378</v>
      </c>
      <c r="Q26" s="97">
        <v>11</v>
      </c>
      <c r="R26" s="151">
        <v>517</v>
      </c>
      <c r="S26" s="358">
        <v>938</v>
      </c>
      <c r="T26" s="150">
        <v>1247</v>
      </c>
      <c r="U26" s="150">
        <v>1068</v>
      </c>
      <c r="V26" s="150">
        <v>3940</v>
      </c>
      <c r="W26" s="150">
        <v>435</v>
      </c>
      <c r="X26" s="150"/>
    </row>
    <row r="27" spans="2:24" ht="43.5" customHeight="1" thickBot="1" thickTop="1">
      <c r="B27" s="466"/>
      <c r="C27" s="392"/>
      <c r="D27" s="461"/>
      <c r="E27" s="110" t="s">
        <v>198</v>
      </c>
      <c r="F27" s="48">
        <f>SUM(G27:W27)</f>
        <v>23044</v>
      </c>
      <c r="G27" s="97">
        <v>1828</v>
      </c>
      <c r="H27" s="97">
        <v>159</v>
      </c>
      <c r="I27" s="97">
        <v>64</v>
      </c>
      <c r="J27" s="97">
        <v>528</v>
      </c>
      <c r="K27" s="97">
        <v>664</v>
      </c>
      <c r="L27" s="97">
        <v>299</v>
      </c>
      <c r="M27" s="97">
        <v>208</v>
      </c>
      <c r="N27" s="97">
        <v>1525</v>
      </c>
      <c r="O27" s="97">
        <v>3528</v>
      </c>
      <c r="P27" s="97">
        <v>1799</v>
      </c>
      <c r="Q27" s="97">
        <v>24</v>
      </c>
      <c r="R27" s="97">
        <v>907</v>
      </c>
      <c r="S27" s="97">
        <f>+S26+S25</f>
        <v>1578</v>
      </c>
      <c r="T27" s="97">
        <v>2101</v>
      </c>
      <c r="U27" s="97">
        <v>1531</v>
      </c>
      <c r="V27" s="97">
        <v>5595</v>
      </c>
      <c r="W27" s="97">
        <v>706</v>
      </c>
      <c r="X27" s="150"/>
    </row>
    <row r="28" spans="2:24" ht="43.5" customHeight="1" thickBot="1" thickTop="1">
      <c r="B28" s="466"/>
      <c r="C28" s="234"/>
      <c r="D28" s="459" t="s">
        <v>323</v>
      </c>
      <c r="E28" s="110" t="s">
        <v>251</v>
      </c>
      <c r="F28" s="48">
        <f>SUM(G28:W28)</f>
        <v>1041</v>
      </c>
      <c r="G28" s="97">
        <v>69</v>
      </c>
      <c r="H28" s="97">
        <v>6</v>
      </c>
      <c r="I28" s="97">
        <v>1</v>
      </c>
      <c r="J28" s="97">
        <v>15</v>
      </c>
      <c r="K28" s="97">
        <v>39</v>
      </c>
      <c r="L28" s="97">
        <v>0</v>
      </c>
      <c r="M28" s="97">
        <v>1</v>
      </c>
      <c r="N28" s="97">
        <v>68</v>
      </c>
      <c r="O28" s="97">
        <v>131</v>
      </c>
      <c r="P28" s="97">
        <v>80</v>
      </c>
      <c r="Q28" s="97">
        <v>0</v>
      </c>
      <c r="R28" s="151">
        <v>10</v>
      </c>
      <c r="S28" s="150">
        <v>320</v>
      </c>
      <c r="T28" s="150">
        <v>0</v>
      </c>
      <c r="U28" s="150">
        <v>50</v>
      </c>
      <c r="V28" s="150">
        <v>234</v>
      </c>
      <c r="W28" s="150">
        <v>17</v>
      </c>
      <c r="X28" s="150"/>
    </row>
    <row r="29" spans="2:24" ht="43.5" customHeight="1" thickBot="1" thickTop="1">
      <c r="B29" s="466"/>
      <c r="C29" s="240"/>
      <c r="D29" s="460"/>
      <c r="E29" s="110" t="s">
        <v>252</v>
      </c>
      <c r="F29" s="48">
        <f>SUM(G29:W29)</f>
        <v>951</v>
      </c>
      <c r="G29" s="97">
        <v>59</v>
      </c>
      <c r="H29" s="97">
        <v>4</v>
      </c>
      <c r="I29" s="97">
        <v>1</v>
      </c>
      <c r="J29" s="97">
        <v>8</v>
      </c>
      <c r="K29" s="97">
        <v>33</v>
      </c>
      <c r="L29" s="97">
        <v>0</v>
      </c>
      <c r="M29" s="97">
        <v>2</v>
      </c>
      <c r="N29" s="97">
        <v>58</v>
      </c>
      <c r="O29" s="97">
        <v>123</v>
      </c>
      <c r="P29" s="97">
        <v>81</v>
      </c>
      <c r="Q29" s="97">
        <v>0</v>
      </c>
      <c r="R29" s="151">
        <v>19</v>
      </c>
      <c r="S29" s="150">
        <v>287</v>
      </c>
      <c r="T29" s="150">
        <v>0</v>
      </c>
      <c r="U29" s="150">
        <v>55</v>
      </c>
      <c r="V29" s="150">
        <v>208</v>
      </c>
      <c r="W29" s="150">
        <v>13</v>
      </c>
      <c r="X29" s="150"/>
    </row>
    <row r="30" spans="2:24" ht="43.5" customHeight="1" thickBot="1" thickTop="1">
      <c r="B30" s="466"/>
      <c r="C30" s="240"/>
      <c r="D30" s="461"/>
      <c r="E30" s="110" t="s">
        <v>198</v>
      </c>
      <c r="F30" s="48">
        <f>SUM(G30:W30)</f>
        <v>1992</v>
      </c>
      <c r="G30" s="97">
        <v>128</v>
      </c>
      <c r="H30" s="97">
        <v>10</v>
      </c>
      <c r="I30" s="97">
        <v>2</v>
      </c>
      <c r="J30" s="97">
        <v>23</v>
      </c>
      <c r="K30" s="97">
        <v>72</v>
      </c>
      <c r="L30" s="97">
        <v>0</v>
      </c>
      <c r="M30" s="97">
        <v>3</v>
      </c>
      <c r="N30" s="97">
        <v>126</v>
      </c>
      <c r="O30" s="97">
        <v>254</v>
      </c>
      <c r="P30" s="97">
        <v>161</v>
      </c>
      <c r="Q30" s="97">
        <v>0</v>
      </c>
      <c r="R30" s="97">
        <v>29</v>
      </c>
      <c r="S30" s="97">
        <f>+S29+S28</f>
        <v>607</v>
      </c>
      <c r="T30" s="97">
        <v>0</v>
      </c>
      <c r="U30" s="97">
        <v>105</v>
      </c>
      <c r="V30" s="97">
        <v>442</v>
      </c>
      <c r="W30" s="97">
        <v>30</v>
      </c>
      <c r="X30" s="150"/>
    </row>
    <row r="31" spans="2:24" ht="43.5" customHeight="1" thickBot="1" thickTop="1">
      <c r="B31" s="466"/>
      <c r="C31" s="462" t="s">
        <v>299</v>
      </c>
      <c r="D31" s="463"/>
      <c r="E31" s="464"/>
      <c r="F31" s="48">
        <f t="shared" si="0"/>
        <v>0</v>
      </c>
      <c r="G31" s="97">
        <v>0</v>
      </c>
      <c r="H31" s="97">
        <v>0</v>
      </c>
      <c r="I31" s="97">
        <v>0</v>
      </c>
      <c r="J31" s="97">
        <v>0</v>
      </c>
      <c r="K31" s="97">
        <v>0</v>
      </c>
      <c r="L31" s="97">
        <v>0</v>
      </c>
      <c r="M31" s="97">
        <v>0</v>
      </c>
      <c r="N31" s="97">
        <v>0</v>
      </c>
      <c r="O31" s="97">
        <v>0</v>
      </c>
      <c r="P31" s="97">
        <v>0</v>
      </c>
      <c r="Q31" s="97">
        <v>0</v>
      </c>
      <c r="R31" s="152">
        <v>0</v>
      </c>
      <c r="S31" s="150">
        <v>0</v>
      </c>
      <c r="T31" s="150">
        <v>0</v>
      </c>
      <c r="U31" s="150">
        <v>0</v>
      </c>
      <c r="V31" s="150">
        <v>0</v>
      </c>
      <c r="W31" s="150">
        <v>0</v>
      </c>
      <c r="X31" s="150"/>
    </row>
    <row r="32" spans="2:24" ht="43.5" customHeight="1" thickBot="1" thickTop="1">
      <c r="B32" s="467"/>
      <c r="C32" s="385" t="s">
        <v>300</v>
      </c>
      <c r="D32" s="386"/>
      <c r="E32" s="386"/>
      <c r="F32" s="48">
        <f>+DPM!E16</f>
        <v>3</v>
      </c>
      <c r="G32" s="97">
        <v>0</v>
      </c>
      <c r="H32" s="97">
        <v>0</v>
      </c>
      <c r="I32" s="97">
        <v>0</v>
      </c>
      <c r="J32" s="97">
        <v>0</v>
      </c>
      <c r="K32" s="97">
        <v>0</v>
      </c>
      <c r="L32" s="97">
        <v>0</v>
      </c>
      <c r="M32" s="97">
        <v>0</v>
      </c>
      <c r="N32" s="97">
        <v>0</v>
      </c>
      <c r="O32" s="97">
        <v>1</v>
      </c>
      <c r="P32" s="97">
        <v>1</v>
      </c>
      <c r="Q32" s="97">
        <v>0</v>
      </c>
      <c r="R32" s="152">
        <v>0</v>
      </c>
      <c r="S32" s="150">
        <v>0</v>
      </c>
      <c r="T32" s="150">
        <v>0</v>
      </c>
      <c r="U32" s="150">
        <v>0</v>
      </c>
      <c r="V32" s="150">
        <v>1</v>
      </c>
      <c r="W32" s="150">
        <v>0</v>
      </c>
      <c r="X32" s="150"/>
    </row>
    <row r="33" spans="2:24" ht="68.25" customHeight="1" thickBot="1" thickTop="1">
      <c r="B33" s="468" t="s">
        <v>255</v>
      </c>
      <c r="C33" s="471" t="s">
        <v>305</v>
      </c>
      <c r="D33" s="449"/>
      <c r="E33" s="449"/>
      <c r="F33" s="48">
        <f t="shared" si="0"/>
        <v>6742</v>
      </c>
      <c r="G33" s="97">
        <v>100</v>
      </c>
      <c r="H33" s="97">
        <v>15</v>
      </c>
      <c r="I33" s="97">
        <v>0</v>
      </c>
      <c r="J33" s="97">
        <v>500</v>
      </c>
      <c r="K33" s="97">
        <v>747</v>
      </c>
      <c r="L33" s="97">
        <v>0</v>
      </c>
      <c r="M33" s="97">
        <v>0</v>
      </c>
      <c r="N33" s="97">
        <v>90</v>
      </c>
      <c r="O33" s="97">
        <v>566</v>
      </c>
      <c r="P33" s="97">
        <v>243</v>
      </c>
      <c r="Q33" s="97">
        <v>0</v>
      </c>
      <c r="R33" s="97">
        <v>972</v>
      </c>
      <c r="S33" s="97">
        <v>46</v>
      </c>
      <c r="T33" s="97">
        <v>0</v>
      </c>
      <c r="U33" s="150">
        <v>1394</v>
      </c>
      <c r="V33" s="150">
        <v>2069</v>
      </c>
      <c r="W33" s="150">
        <v>0</v>
      </c>
      <c r="X33" s="150"/>
    </row>
    <row r="34" spans="2:24" ht="43.5" customHeight="1" thickBot="1" thickTop="1">
      <c r="B34" s="469"/>
      <c r="C34" s="391" t="s">
        <v>306</v>
      </c>
      <c r="D34" s="387"/>
      <c r="E34" s="387"/>
      <c r="F34" s="48">
        <f t="shared" si="0"/>
        <v>293</v>
      </c>
      <c r="G34" s="97">
        <v>2</v>
      </c>
      <c r="H34" s="97">
        <v>10</v>
      </c>
      <c r="I34" s="97">
        <v>0</v>
      </c>
      <c r="J34" s="97">
        <v>21</v>
      </c>
      <c r="K34" s="97">
        <v>56</v>
      </c>
      <c r="L34" s="97">
        <v>0</v>
      </c>
      <c r="M34" s="97">
        <v>0</v>
      </c>
      <c r="N34" s="97">
        <v>63</v>
      </c>
      <c r="O34" s="97">
        <v>61</v>
      </c>
      <c r="P34" s="97">
        <v>0</v>
      </c>
      <c r="Q34" s="97">
        <v>0</v>
      </c>
      <c r="R34" s="97">
        <v>0</v>
      </c>
      <c r="S34" s="97">
        <v>34</v>
      </c>
      <c r="T34" s="97">
        <v>0</v>
      </c>
      <c r="U34" s="150">
        <v>14</v>
      </c>
      <c r="V34" s="150">
        <v>32</v>
      </c>
      <c r="W34" s="150">
        <v>0</v>
      </c>
      <c r="X34" s="150"/>
    </row>
    <row r="35" spans="2:24" ht="43.5" customHeight="1" thickBot="1" thickTop="1">
      <c r="B35" s="469"/>
      <c r="C35" s="391" t="s">
        <v>307</v>
      </c>
      <c r="D35" s="387"/>
      <c r="E35" s="387"/>
      <c r="F35" s="48">
        <f t="shared" si="0"/>
        <v>123</v>
      </c>
      <c r="G35" s="97">
        <v>0</v>
      </c>
      <c r="H35" s="97">
        <v>0</v>
      </c>
      <c r="I35" s="97">
        <v>0</v>
      </c>
      <c r="J35" s="97">
        <v>50</v>
      </c>
      <c r="K35" s="97">
        <v>50</v>
      </c>
      <c r="L35" s="97">
        <v>0</v>
      </c>
      <c r="M35" s="97">
        <v>0</v>
      </c>
      <c r="N35" s="97">
        <v>0</v>
      </c>
      <c r="O35" s="97">
        <v>0</v>
      </c>
      <c r="P35" s="97">
        <v>7</v>
      </c>
      <c r="Q35" s="97">
        <v>0</v>
      </c>
      <c r="R35" s="152">
        <v>0</v>
      </c>
      <c r="S35" s="150">
        <v>0</v>
      </c>
      <c r="T35" s="150">
        <v>0</v>
      </c>
      <c r="U35" s="150">
        <v>0</v>
      </c>
      <c r="V35" s="150">
        <v>16</v>
      </c>
      <c r="W35" s="150">
        <v>0</v>
      </c>
      <c r="X35" s="150"/>
    </row>
    <row r="36" spans="2:24" ht="43.5" customHeight="1" thickBot="1" thickTop="1">
      <c r="B36" s="470"/>
      <c r="C36" s="391" t="s">
        <v>308</v>
      </c>
      <c r="D36" s="387"/>
      <c r="E36" s="387"/>
      <c r="F36" s="48">
        <f>SUM(G36:W36)</f>
        <v>56</v>
      </c>
      <c r="G36" s="97">
        <v>3</v>
      </c>
      <c r="H36" s="97">
        <v>0</v>
      </c>
      <c r="I36" s="97">
        <v>0</v>
      </c>
      <c r="J36" s="97">
        <v>4</v>
      </c>
      <c r="K36" s="97">
        <v>3</v>
      </c>
      <c r="L36" s="97">
        <v>0</v>
      </c>
      <c r="M36" s="97">
        <v>0</v>
      </c>
      <c r="N36" s="97">
        <v>11</v>
      </c>
      <c r="O36" s="97">
        <v>11</v>
      </c>
      <c r="P36" s="97">
        <v>6</v>
      </c>
      <c r="Q36" s="97">
        <v>0</v>
      </c>
      <c r="R36" s="152">
        <v>1</v>
      </c>
      <c r="S36" s="150">
        <v>0</v>
      </c>
      <c r="T36" s="150">
        <v>16</v>
      </c>
      <c r="U36" s="150">
        <v>0</v>
      </c>
      <c r="V36" s="150">
        <v>1</v>
      </c>
      <c r="W36" s="150">
        <v>0</v>
      </c>
      <c r="X36" s="150"/>
    </row>
    <row r="37" spans="2:24" ht="30" customHeight="1" thickBot="1" thickTop="1">
      <c r="B37" s="468" t="s">
        <v>260</v>
      </c>
      <c r="C37" s="391" t="s">
        <v>301</v>
      </c>
      <c r="D37" s="387"/>
      <c r="E37" s="387"/>
      <c r="F37" s="48">
        <f t="shared" si="0"/>
        <v>17</v>
      </c>
      <c r="G37" s="97">
        <v>1</v>
      </c>
      <c r="H37" s="97">
        <v>1</v>
      </c>
      <c r="I37" s="97">
        <v>1</v>
      </c>
      <c r="J37" s="97">
        <v>1</v>
      </c>
      <c r="K37" s="97">
        <v>1</v>
      </c>
      <c r="L37" s="97">
        <v>1</v>
      </c>
      <c r="M37" s="97">
        <v>1</v>
      </c>
      <c r="N37" s="97">
        <v>1</v>
      </c>
      <c r="O37" s="97">
        <v>1</v>
      </c>
      <c r="P37" s="97">
        <v>1</v>
      </c>
      <c r="Q37" s="97">
        <v>1</v>
      </c>
      <c r="R37" s="152">
        <v>1</v>
      </c>
      <c r="S37" s="150">
        <v>1</v>
      </c>
      <c r="T37" s="150">
        <v>1</v>
      </c>
      <c r="U37" s="150">
        <v>1</v>
      </c>
      <c r="V37" s="150">
        <v>1</v>
      </c>
      <c r="W37" s="150">
        <v>1</v>
      </c>
      <c r="X37" s="150"/>
    </row>
    <row r="38" spans="2:24" ht="31.5" customHeight="1" thickBot="1" thickTop="1">
      <c r="B38" s="469"/>
      <c r="C38" s="401" t="s">
        <v>302</v>
      </c>
      <c r="D38" s="401"/>
      <c r="E38" s="391"/>
      <c r="F38" s="48">
        <f t="shared" si="0"/>
        <v>163</v>
      </c>
      <c r="G38" s="97">
        <v>30</v>
      </c>
      <c r="H38" s="97">
        <v>0</v>
      </c>
      <c r="I38" s="97">
        <v>0</v>
      </c>
      <c r="J38" s="97">
        <v>19</v>
      </c>
      <c r="K38" s="97">
        <v>27</v>
      </c>
      <c r="L38" s="97"/>
      <c r="M38" s="97"/>
      <c r="N38" s="97">
        <v>19</v>
      </c>
      <c r="O38" s="97">
        <v>32</v>
      </c>
      <c r="P38" s="97">
        <v>33</v>
      </c>
      <c r="Q38" s="97"/>
      <c r="R38" s="152"/>
      <c r="S38" s="150">
        <v>1</v>
      </c>
      <c r="T38" s="150">
        <v>1</v>
      </c>
      <c r="U38" s="150"/>
      <c r="V38" s="150"/>
      <c r="W38" s="150">
        <v>1</v>
      </c>
      <c r="X38" s="150"/>
    </row>
    <row r="39" spans="2:24" ht="56.25" customHeight="1" thickBot="1" thickTop="1">
      <c r="B39" s="469"/>
      <c r="C39" s="391" t="s">
        <v>303</v>
      </c>
      <c r="D39" s="387"/>
      <c r="E39" s="387"/>
      <c r="F39" s="48">
        <f t="shared" si="0"/>
        <v>49</v>
      </c>
      <c r="G39" s="97">
        <v>3</v>
      </c>
      <c r="H39" s="218">
        <v>3</v>
      </c>
      <c r="I39" s="218">
        <v>1</v>
      </c>
      <c r="J39" s="218">
        <v>3</v>
      </c>
      <c r="K39" s="218">
        <v>3</v>
      </c>
      <c r="L39" s="218">
        <v>3</v>
      </c>
      <c r="M39" s="97">
        <v>3</v>
      </c>
      <c r="N39" s="218">
        <v>3</v>
      </c>
      <c r="O39" s="218">
        <v>3</v>
      </c>
      <c r="P39" s="218">
        <v>3</v>
      </c>
      <c r="Q39" s="97">
        <v>3</v>
      </c>
      <c r="R39" s="219">
        <v>3</v>
      </c>
      <c r="S39" s="220">
        <v>3</v>
      </c>
      <c r="T39" s="220">
        <v>3</v>
      </c>
      <c r="U39" s="150">
        <v>3</v>
      </c>
      <c r="V39" s="150">
        <v>3</v>
      </c>
      <c r="W39" s="150">
        <v>3</v>
      </c>
      <c r="X39" s="150" t="s">
        <v>437</v>
      </c>
    </row>
    <row r="40" spans="2:24" ht="36" customHeight="1" thickBot="1" thickTop="1">
      <c r="B40" s="470"/>
      <c r="C40" s="391" t="s">
        <v>304</v>
      </c>
      <c r="D40" s="387"/>
      <c r="E40" s="400"/>
      <c r="F40" s="48">
        <f t="shared" si="0"/>
        <v>477</v>
      </c>
      <c r="G40" s="97">
        <f>29*3</f>
        <v>87</v>
      </c>
      <c r="H40" s="218"/>
      <c r="I40" s="218"/>
      <c r="J40" s="218">
        <f>19*3</f>
        <v>57</v>
      </c>
      <c r="K40" s="218">
        <v>83</v>
      </c>
      <c r="L40" s="218"/>
      <c r="M40" s="97"/>
      <c r="N40" s="218">
        <f>19*3</f>
        <v>57</v>
      </c>
      <c r="O40" s="218">
        <f>32*3</f>
        <v>96</v>
      </c>
      <c r="P40" s="218">
        <f>30*3</f>
        <v>90</v>
      </c>
      <c r="Q40" s="97"/>
      <c r="R40" s="218"/>
      <c r="S40" s="218">
        <f>1*3</f>
        <v>3</v>
      </c>
      <c r="T40" s="218">
        <v>1</v>
      </c>
      <c r="U40" s="150"/>
      <c r="V40" s="150"/>
      <c r="W40" s="150">
        <f>1*3</f>
        <v>3</v>
      </c>
      <c r="X40" s="150" t="s">
        <v>438</v>
      </c>
    </row>
    <row r="41" spans="2:24" ht="31.5" thickBot="1" thickTop="1">
      <c r="B41" s="221" t="s">
        <v>266</v>
      </c>
      <c r="C41" s="391" t="s">
        <v>267</v>
      </c>
      <c r="D41" s="387"/>
      <c r="E41" s="400"/>
      <c r="F41" s="48">
        <f t="shared" si="0"/>
        <v>5627</v>
      </c>
      <c r="G41" s="97">
        <v>147</v>
      </c>
      <c r="H41" s="222">
        <v>106</v>
      </c>
      <c r="I41" s="222">
        <v>0</v>
      </c>
      <c r="J41" s="222">
        <v>259</v>
      </c>
      <c r="K41" s="222">
        <v>554</v>
      </c>
      <c r="L41" s="222">
        <v>238</v>
      </c>
      <c r="M41" s="97">
        <v>95</v>
      </c>
      <c r="N41" s="222">
        <v>146</v>
      </c>
      <c r="O41" s="222">
        <v>527</v>
      </c>
      <c r="P41" s="222">
        <v>445</v>
      </c>
      <c r="Q41" s="97">
        <v>0</v>
      </c>
      <c r="R41" s="222">
        <v>1856</v>
      </c>
      <c r="S41" s="222">
        <v>344</v>
      </c>
      <c r="T41" s="223">
        <v>310</v>
      </c>
      <c r="U41" s="150">
        <v>226</v>
      </c>
      <c r="V41" s="150">
        <v>374</v>
      </c>
      <c r="W41" s="150">
        <v>0</v>
      </c>
      <c r="X41" s="150"/>
    </row>
    <row r="42" spans="2:18" ht="15.75">
      <c r="B42" s="53"/>
      <c r="C42" s="51"/>
      <c r="D42" s="51"/>
      <c r="E42" s="51"/>
      <c r="F42" s="53"/>
      <c r="G42" s="53"/>
      <c r="H42" s="53"/>
      <c r="I42" s="53"/>
      <c r="J42" s="53"/>
      <c r="K42" s="53"/>
      <c r="L42" s="53"/>
      <c r="M42" s="53"/>
      <c r="N42" s="53"/>
      <c r="O42" s="53"/>
      <c r="P42" s="53"/>
      <c r="Q42" s="53"/>
      <c r="R42" s="52"/>
    </row>
    <row r="43" spans="2:18" ht="15.75">
      <c r="B43" s="51"/>
      <c r="C43" s="51"/>
      <c r="D43" s="51"/>
      <c r="E43" s="51"/>
      <c r="F43" s="51"/>
      <c r="G43" s="53"/>
      <c r="H43" s="51"/>
      <c r="I43" s="51"/>
      <c r="J43" s="51"/>
      <c r="K43" s="51"/>
      <c r="L43" s="51"/>
      <c r="M43" s="51"/>
      <c r="N43" s="51"/>
      <c r="O43" s="51"/>
      <c r="P43" s="51"/>
      <c r="Q43" s="51"/>
      <c r="R43" s="52"/>
    </row>
    <row r="44" spans="1:17" ht="15.75">
      <c r="A44" s="51"/>
      <c r="B44" s="51"/>
      <c r="C44" s="51"/>
      <c r="D44" s="51"/>
      <c r="E44" s="51"/>
      <c r="F44" s="51"/>
      <c r="G44" s="53"/>
      <c r="H44" s="51"/>
      <c r="I44" s="51"/>
      <c r="J44" s="51"/>
      <c r="K44" s="51"/>
      <c r="L44" s="51"/>
      <c r="M44" s="51"/>
      <c r="N44" s="51"/>
      <c r="O44" s="51"/>
      <c r="P44" s="51"/>
      <c r="Q44" s="52"/>
    </row>
    <row r="45" spans="1:17" ht="15.75">
      <c r="A45" s="51"/>
      <c r="B45" s="51"/>
      <c r="C45" s="51"/>
      <c r="D45" s="51"/>
      <c r="E45" s="51"/>
      <c r="F45" s="51"/>
      <c r="G45" s="53"/>
      <c r="H45" s="51"/>
      <c r="I45" s="51"/>
      <c r="J45" s="51"/>
      <c r="K45" s="51"/>
      <c r="L45" s="51"/>
      <c r="M45" s="51"/>
      <c r="N45" s="51"/>
      <c r="O45" s="51"/>
      <c r="P45" s="51"/>
      <c r="Q45" s="52"/>
    </row>
    <row r="46" spans="1:17" ht="15.75">
      <c r="A46" s="51"/>
      <c r="B46" s="51"/>
      <c r="C46" s="51"/>
      <c r="D46" s="51"/>
      <c r="E46" s="51"/>
      <c r="F46" s="51"/>
      <c r="G46" s="51"/>
      <c r="H46" s="51"/>
      <c r="I46" s="51"/>
      <c r="J46" s="51"/>
      <c r="K46" s="51"/>
      <c r="L46" s="51"/>
      <c r="M46" s="51"/>
      <c r="N46" s="51"/>
      <c r="O46" s="51"/>
      <c r="P46" s="51"/>
      <c r="Q46" s="52"/>
    </row>
    <row r="47" spans="1:17" ht="15.75">
      <c r="A47" s="51"/>
      <c r="B47" s="51"/>
      <c r="C47" s="51"/>
      <c r="D47" s="51"/>
      <c r="E47" s="51"/>
      <c r="F47" s="51"/>
      <c r="G47" s="51"/>
      <c r="H47" s="51"/>
      <c r="I47" s="51"/>
      <c r="J47" s="51"/>
      <c r="K47" s="51"/>
      <c r="L47" s="51"/>
      <c r="M47" s="51"/>
      <c r="N47" s="51"/>
      <c r="O47" s="51"/>
      <c r="P47" s="51"/>
      <c r="Q47" s="52"/>
    </row>
    <row r="48" spans="1:17" ht="15.75">
      <c r="A48" s="51"/>
      <c r="B48" s="51"/>
      <c r="C48" s="51"/>
      <c r="D48" s="51"/>
      <c r="E48" s="51"/>
      <c r="F48" s="51"/>
      <c r="G48" s="51"/>
      <c r="H48" s="51"/>
      <c r="I48" s="51"/>
      <c r="J48" s="51"/>
      <c r="K48" s="51"/>
      <c r="L48" s="51"/>
      <c r="M48" s="51"/>
      <c r="N48" s="51"/>
      <c r="O48" s="51"/>
      <c r="P48" s="51"/>
      <c r="Q48" s="52"/>
    </row>
    <row r="49" spans="1:17" ht="15.75">
      <c r="A49" s="51"/>
      <c r="B49" s="51"/>
      <c r="C49" s="51"/>
      <c r="D49" s="51"/>
      <c r="E49" s="51"/>
      <c r="F49" s="51"/>
      <c r="G49" s="51"/>
      <c r="H49" s="51"/>
      <c r="I49" s="51"/>
      <c r="J49" s="51"/>
      <c r="K49" s="51"/>
      <c r="L49" s="51"/>
      <c r="M49" s="51"/>
      <c r="N49" s="51"/>
      <c r="O49" s="51"/>
      <c r="P49" s="51"/>
      <c r="Q49" s="52"/>
    </row>
    <row r="50" spans="1:17" ht="15.75">
      <c r="A50" s="51"/>
      <c r="B50" s="51"/>
      <c r="C50" s="51"/>
      <c r="D50" s="51"/>
      <c r="E50" s="51"/>
      <c r="F50" s="51"/>
      <c r="G50" s="51"/>
      <c r="H50" s="51"/>
      <c r="I50" s="51"/>
      <c r="J50" s="51"/>
      <c r="K50" s="51"/>
      <c r="L50" s="51"/>
      <c r="M50" s="51"/>
      <c r="N50" s="51"/>
      <c r="O50" s="51"/>
      <c r="P50" s="51"/>
      <c r="Q50" s="52"/>
    </row>
    <row r="51" spans="1:17" ht="15.75">
      <c r="A51" s="51"/>
      <c r="B51" s="51"/>
      <c r="C51" s="51"/>
      <c r="D51" s="51"/>
      <c r="E51" s="51"/>
      <c r="F51" s="51"/>
      <c r="G51" s="51"/>
      <c r="H51" s="51"/>
      <c r="I51" s="51"/>
      <c r="J51" s="51"/>
      <c r="K51" s="51"/>
      <c r="L51" s="51"/>
      <c r="M51" s="51"/>
      <c r="N51" s="51"/>
      <c r="O51" s="51"/>
      <c r="P51" s="51"/>
      <c r="Q51" s="52"/>
    </row>
    <row r="52" spans="1:17" ht="15.75">
      <c r="A52" s="51"/>
      <c r="B52" s="51"/>
      <c r="C52" s="51"/>
      <c r="D52" s="51"/>
      <c r="E52" s="51"/>
      <c r="F52" s="51"/>
      <c r="G52" s="51"/>
      <c r="H52" s="51"/>
      <c r="I52" s="51"/>
      <c r="J52" s="51"/>
      <c r="K52" s="51"/>
      <c r="L52" s="51"/>
      <c r="M52" s="51"/>
      <c r="N52" s="51"/>
      <c r="O52" s="51"/>
      <c r="P52" s="51"/>
      <c r="Q52" s="52"/>
    </row>
    <row r="53" spans="1:17" ht="15.75">
      <c r="A53" s="51"/>
      <c r="B53" s="51"/>
      <c r="C53" s="51"/>
      <c r="D53" s="51"/>
      <c r="E53" s="51"/>
      <c r="F53" s="51"/>
      <c r="G53" s="51"/>
      <c r="H53" s="51"/>
      <c r="I53" s="51"/>
      <c r="J53" s="51"/>
      <c r="K53" s="51"/>
      <c r="L53" s="51"/>
      <c r="M53" s="51"/>
      <c r="N53" s="51"/>
      <c r="O53" s="51"/>
      <c r="P53" s="51"/>
      <c r="Q53" s="52"/>
    </row>
    <row r="54" spans="1:17" ht="15.75">
      <c r="A54" s="51"/>
      <c r="B54" s="51"/>
      <c r="C54" s="51"/>
      <c r="D54" s="51"/>
      <c r="E54" s="51"/>
      <c r="F54" s="51"/>
      <c r="G54" s="51"/>
      <c r="H54" s="51"/>
      <c r="I54" s="51"/>
      <c r="J54" s="51"/>
      <c r="K54" s="51"/>
      <c r="L54" s="51"/>
      <c r="M54" s="51"/>
      <c r="N54" s="51"/>
      <c r="O54" s="51"/>
      <c r="P54" s="51"/>
      <c r="Q54" s="52"/>
    </row>
    <row r="55" spans="1:17" ht="15.75">
      <c r="A55" s="51"/>
      <c r="B55" s="51"/>
      <c r="C55" s="51"/>
      <c r="D55" s="51"/>
      <c r="E55" s="51"/>
      <c r="F55" s="51"/>
      <c r="G55" s="51"/>
      <c r="H55" s="51"/>
      <c r="I55" s="51"/>
      <c r="J55" s="51"/>
      <c r="K55" s="51"/>
      <c r="L55" s="51"/>
      <c r="M55" s="51"/>
      <c r="N55" s="51"/>
      <c r="O55" s="51"/>
      <c r="P55" s="51"/>
      <c r="Q55" s="52"/>
    </row>
    <row r="56" spans="1:17" ht="15.75">
      <c r="A56" s="51"/>
      <c r="B56" s="51"/>
      <c r="C56" s="51"/>
      <c r="D56" s="51"/>
      <c r="E56" s="51"/>
      <c r="F56" s="51"/>
      <c r="G56" s="51"/>
      <c r="H56" s="51"/>
      <c r="I56" s="51"/>
      <c r="J56" s="51"/>
      <c r="K56" s="51"/>
      <c r="L56" s="51"/>
      <c r="M56" s="51"/>
      <c r="N56" s="51"/>
      <c r="O56" s="51"/>
      <c r="P56" s="51"/>
      <c r="Q56" s="52"/>
    </row>
    <row r="57" spans="1:17" ht="15.75">
      <c r="A57" s="51"/>
      <c r="B57" s="51"/>
      <c r="C57" s="51"/>
      <c r="D57" s="51"/>
      <c r="E57" s="51"/>
      <c r="F57" s="51"/>
      <c r="G57" s="51"/>
      <c r="H57" s="51"/>
      <c r="I57" s="51"/>
      <c r="J57" s="51"/>
      <c r="K57" s="51"/>
      <c r="L57" s="51"/>
      <c r="M57" s="51"/>
      <c r="N57" s="51"/>
      <c r="O57" s="51"/>
      <c r="P57" s="51"/>
      <c r="Q57" s="52"/>
    </row>
    <row r="58" spans="1:17" ht="15.75">
      <c r="A58" s="51"/>
      <c r="B58" s="51"/>
      <c r="C58" s="51"/>
      <c r="D58" s="51"/>
      <c r="E58" s="51"/>
      <c r="F58" s="51"/>
      <c r="G58" s="51"/>
      <c r="H58" s="51"/>
      <c r="I58" s="51"/>
      <c r="J58" s="51"/>
      <c r="K58" s="51"/>
      <c r="L58" s="51"/>
      <c r="M58" s="51"/>
      <c r="N58" s="51"/>
      <c r="O58" s="51"/>
      <c r="P58" s="51"/>
      <c r="Q58" s="52"/>
    </row>
    <row r="59" spans="1:17" ht="15.75">
      <c r="A59" s="51"/>
      <c r="B59" s="51"/>
      <c r="C59" s="51"/>
      <c r="D59" s="51"/>
      <c r="E59" s="51"/>
      <c r="F59" s="51"/>
      <c r="G59" s="51"/>
      <c r="H59" s="51"/>
      <c r="I59" s="51"/>
      <c r="J59" s="51"/>
      <c r="K59" s="51"/>
      <c r="L59" s="51"/>
      <c r="M59" s="51"/>
      <c r="N59" s="51"/>
      <c r="O59" s="51"/>
      <c r="P59" s="51"/>
      <c r="Q59" s="52"/>
    </row>
    <row r="60" spans="1:17" ht="15.75">
      <c r="A60" s="51"/>
      <c r="B60" s="51"/>
      <c r="C60" s="51"/>
      <c r="D60" s="51"/>
      <c r="E60" s="51"/>
      <c r="F60" s="51"/>
      <c r="G60" s="51"/>
      <c r="H60" s="51"/>
      <c r="I60" s="51"/>
      <c r="J60" s="51"/>
      <c r="K60" s="51"/>
      <c r="L60" s="51"/>
      <c r="M60" s="51"/>
      <c r="N60" s="51"/>
      <c r="O60" s="51"/>
      <c r="P60" s="51"/>
      <c r="Q60" s="52"/>
    </row>
    <row r="61" spans="1:17" ht="15.75">
      <c r="A61" s="51"/>
      <c r="B61" s="51"/>
      <c r="C61" s="51"/>
      <c r="D61" s="51"/>
      <c r="E61" s="51"/>
      <c r="F61" s="51"/>
      <c r="G61" s="51"/>
      <c r="H61" s="51"/>
      <c r="I61" s="51"/>
      <c r="J61" s="51"/>
      <c r="K61" s="51"/>
      <c r="L61" s="51"/>
      <c r="M61" s="51"/>
      <c r="N61" s="51"/>
      <c r="O61" s="51"/>
      <c r="P61" s="51"/>
      <c r="Q61" s="52"/>
    </row>
    <row r="62" spans="1:17" ht="15.75">
      <c r="A62" s="51"/>
      <c r="B62" s="51"/>
      <c r="C62" s="51"/>
      <c r="D62" s="51"/>
      <c r="E62" s="51"/>
      <c r="F62" s="51"/>
      <c r="G62" s="51"/>
      <c r="H62" s="51"/>
      <c r="I62" s="51"/>
      <c r="J62" s="51"/>
      <c r="K62" s="51"/>
      <c r="L62" s="51"/>
      <c r="M62" s="51"/>
      <c r="N62" s="51"/>
      <c r="O62" s="51"/>
      <c r="P62" s="51"/>
      <c r="Q62" s="52"/>
    </row>
    <row r="63" spans="1:17" ht="15.75">
      <c r="A63" s="51"/>
      <c r="B63" s="51"/>
      <c r="C63" s="51"/>
      <c r="D63" s="51"/>
      <c r="E63" s="51"/>
      <c r="F63" s="51"/>
      <c r="G63" s="51"/>
      <c r="H63" s="51"/>
      <c r="I63" s="51"/>
      <c r="J63" s="51"/>
      <c r="K63" s="51"/>
      <c r="L63" s="51"/>
      <c r="M63" s="51"/>
      <c r="N63" s="51"/>
      <c r="O63" s="51"/>
      <c r="P63" s="51"/>
      <c r="Q63" s="52"/>
    </row>
    <row r="64" spans="1:17" ht="15.75">
      <c r="A64" s="51"/>
      <c r="B64" s="51"/>
      <c r="C64" s="51"/>
      <c r="D64" s="51"/>
      <c r="E64" s="51"/>
      <c r="F64" s="51"/>
      <c r="G64" s="51"/>
      <c r="H64" s="51"/>
      <c r="I64" s="51"/>
      <c r="J64" s="51"/>
      <c r="K64" s="51"/>
      <c r="L64" s="51"/>
      <c r="M64" s="51"/>
      <c r="N64" s="51"/>
      <c r="O64" s="51"/>
      <c r="P64" s="51"/>
      <c r="Q64" s="52"/>
    </row>
    <row r="65" spans="1:17" ht="15.75">
      <c r="A65" s="51"/>
      <c r="B65" s="51"/>
      <c r="C65" s="51"/>
      <c r="D65" s="51"/>
      <c r="E65" s="51"/>
      <c r="F65" s="51"/>
      <c r="G65" s="51"/>
      <c r="H65" s="51"/>
      <c r="I65" s="51"/>
      <c r="J65" s="51"/>
      <c r="K65" s="51"/>
      <c r="L65" s="51"/>
      <c r="M65" s="51"/>
      <c r="N65" s="51"/>
      <c r="O65" s="51"/>
      <c r="P65" s="51"/>
      <c r="Q65" s="52"/>
    </row>
    <row r="66" spans="1:17" ht="15.75">
      <c r="A66" s="51"/>
      <c r="B66" s="51"/>
      <c r="C66" s="51"/>
      <c r="D66" s="51"/>
      <c r="E66" s="51"/>
      <c r="F66" s="51"/>
      <c r="G66" s="51"/>
      <c r="H66" s="51"/>
      <c r="I66" s="51"/>
      <c r="J66" s="51"/>
      <c r="K66" s="51"/>
      <c r="L66" s="51"/>
      <c r="M66" s="51"/>
      <c r="N66" s="51"/>
      <c r="O66" s="51"/>
      <c r="P66" s="51"/>
      <c r="Q66" s="52"/>
    </row>
    <row r="67" spans="1:17" ht="15.75">
      <c r="A67" s="51"/>
      <c r="B67" s="51"/>
      <c r="C67" s="51"/>
      <c r="D67" s="51"/>
      <c r="E67" s="51"/>
      <c r="F67" s="51"/>
      <c r="G67" s="51"/>
      <c r="H67" s="51"/>
      <c r="I67" s="51"/>
      <c r="J67" s="51"/>
      <c r="K67" s="51"/>
      <c r="L67" s="51"/>
      <c r="M67" s="51"/>
      <c r="N67" s="51"/>
      <c r="O67" s="51"/>
      <c r="P67" s="51"/>
      <c r="Q67" s="52"/>
    </row>
    <row r="68" spans="1:17" ht="15.75">
      <c r="A68" s="51"/>
      <c r="B68" s="51"/>
      <c r="C68" s="51"/>
      <c r="D68" s="51"/>
      <c r="E68" s="51"/>
      <c r="F68" s="51"/>
      <c r="G68" s="51"/>
      <c r="H68" s="51"/>
      <c r="I68" s="51"/>
      <c r="J68" s="51"/>
      <c r="K68" s="51"/>
      <c r="L68" s="51"/>
      <c r="M68" s="51"/>
      <c r="N68" s="51"/>
      <c r="O68" s="51"/>
      <c r="P68" s="51"/>
      <c r="Q68" s="52"/>
    </row>
    <row r="69" spans="1:17" ht="15.75">
      <c r="A69" s="51"/>
      <c r="B69" s="51"/>
      <c r="C69" s="51"/>
      <c r="D69" s="51"/>
      <c r="E69" s="51"/>
      <c r="F69" s="51"/>
      <c r="G69" s="51"/>
      <c r="H69" s="51"/>
      <c r="I69" s="51"/>
      <c r="J69" s="51"/>
      <c r="K69" s="51"/>
      <c r="L69" s="51"/>
      <c r="M69" s="51"/>
      <c r="N69" s="51"/>
      <c r="O69" s="51"/>
      <c r="P69" s="51"/>
      <c r="Q69" s="52"/>
    </row>
    <row r="70" spans="1:17" ht="15.75">
      <c r="A70" s="51"/>
      <c r="B70" s="51"/>
      <c r="C70" s="51"/>
      <c r="D70" s="51"/>
      <c r="E70" s="51"/>
      <c r="F70" s="51"/>
      <c r="G70" s="51"/>
      <c r="H70" s="51"/>
      <c r="I70" s="51"/>
      <c r="J70" s="51"/>
      <c r="K70" s="51"/>
      <c r="L70" s="51"/>
      <c r="M70" s="51"/>
      <c r="N70" s="51"/>
      <c r="O70" s="51"/>
      <c r="P70" s="51"/>
      <c r="Q70" s="52"/>
    </row>
    <row r="71" spans="1:17" ht="15.75">
      <c r="A71" s="51"/>
      <c r="B71" s="51"/>
      <c r="C71" s="51"/>
      <c r="D71" s="51"/>
      <c r="E71" s="51"/>
      <c r="F71" s="51"/>
      <c r="G71" s="51"/>
      <c r="H71" s="51"/>
      <c r="I71" s="51"/>
      <c r="J71" s="51"/>
      <c r="K71" s="51"/>
      <c r="L71" s="51"/>
      <c r="M71" s="51"/>
      <c r="N71" s="51"/>
      <c r="O71" s="51"/>
      <c r="P71" s="51"/>
      <c r="Q71" s="52"/>
    </row>
    <row r="72" spans="1:17" ht="15.75">
      <c r="A72" s="51"/>
      <c r="B72" s="51"/>
      <c r="C72" s="51"/>
      <c r="D72" s="51"/>
      <c r="E72" s="51"/>
      <c r="F72" s="51"/>
      <c r="G72" s="51"/>
      <c r="H72" s="51"/>
      <c r="I72" s="51"/>
      <c r="J72" s="51"/>
      <c r="K72" s="51"/>
      <c r="L72" s="51"/>
      <c r="M72" s="51"/>
      <c r="N72" s="51"/>
      <c r="O72" s="51"/>
      <c r="P72" s="51"/>
      <c r="Q72" s="52"/>
    </row>
    <row r="73" spans="1:17" ht="15.75">
      <c r="A73" s="51"/>
      <c r="B73" s="51"/>
      <c r="C73" s="51"/>
      <c r="D73" s="51"/>
      <c r="E73" s="51"/>
      <c r="F73" s="51"/>
      <c r="G73" s="51"/>
      <c r="H73" s="51"/>
      <c r="I73" s="51"/>
      <c r="J73" s="51"/>
      <c r="K73" s="51"/>
      <c r="L73" s="51"/>
      <c r="M73" s="51"/>
      <c r="N73" s="51"/>
      <c r="O73" s="51"/>
      <c r="P73" s="51"/>
      <c r="Q73" s="52"/>
    </row>
    <row r="74" spans="1:17" ht="15.75">
      <c r="A74" s="51"/>
      <c r="B74" s="51"/>
      <c r="C74" s="51"/>
      <c r="D74" s="51"/>
      <c r="E74" s="51"/>
      <c r="F74" s="51"/>
      <c r="G74" s="51"/>
      <c r="H74" s="51"/>
      <c r="I74" s="51"/>
      <c r="J74" s="51"/>
      <c r="K74" s="51"/>
      <c r="L74" s="51"/>
      <c r="M74" s="51"/>
      <c r="N74" s="51"/>
      <c r="O74" s="51"/>
      <c r="P74" s="51"/>
      <c r="Q74" s="52"/>
    </row>
    <row r="75" spans="1:17" ht="15.75">
      <c r="A75" s="51"/>
      <c r="B75" s="51"/>
      <c r="C75" s="51"/>
      <c r="D75" s="51"/>
      <c r="E75" s="51"/>
      <c r="F75" s="51"/>
      <c r="G75" s="51"/>
      <c r="H75" s="51"/>
      <c r="I75" s="51"/>
      <c r="J75" s="51"/>
      <c r="K75" s="51"/>
      <c r="L75" s="51"/>
      <c r="M75" s="51"/>
      <c r="N75" s="51"/>
      <c r="O75" s="51"/>
      <c r="P75" s="51"/>
      <c r="Q75" s="52"/>
    </row>
    <row r="76" spans="1:17" ht="15.75">
      <c r="A76" s="51"/>
      <c r="B76" s="51"/>
      <c r="C76" s="51"/>
      <c r="D76" s="51"/>
      <c r="E76" s="51"/>
      <c r="F76" s="51"/>
      <c r="G76" s="51"/>
      <c r="H76" s="51"/>
      <c r="I76" s="51"/>
      <c r="J76" s="51"/>
      <c r="K76" s="51"/>
      <c r="L76" s="51"/>
      <c r="M76" s="51"/>
      <c r="N76" s="51"/>
      <c r="O76" s="51"/>
      <c r="P76" s="51"/>
      <c r="Q76" s="52"/>
    </row>
    <row r="77" spans="1:17" ht="15.75">
      <c r="A77" s="51"/>
      <c r="B77" s="51"/>
      <c r="C77" s="51"/>
      <c r="D77" s="51"/>
      <c r="E77" s="51"/>
      <c r="F77" s="51"/>
      <c r="G77" s="51"/>
      <c r="H77" s="51"/>
      <c r="I77" s="51"/>
      <c r="J77" s="51"/>
      <c r="K77" s="51"/>
      <c r="L77" s="51"/>
      <c r="M77" s="51"/>
      <c r="N77" s="51"/>
      <c r="O77" s="51"/>
      <c r="P77" s="51"/>
      <c r="Q77" s="52"/>
    </row>
    <row r="78" spans="1:17" ht="15.75">
      <c r="A78" s="51"/>
      <c r="B78" s="51"/>
      <c r="C78" s="51"/>
      <c r="D78" s="51"/>
      <c r="E78" s="51"/>
      <c r="F78" s="51"/>
      <c r="G78" s="51"/>
      <c r="H78" s="51"/>
      <c r="I78" s="51"/>
      <c r="J78" s="51"/>
      <c r="K78" s="51"/>
      <c r="L78" s="51"/>
      <c r="M78" s="51"/>
      <c r="N78" s="51"/>
      <c r="O78" s="51"/>
      <c r="P78" s="51"/>
      <c r="Q78" s="52"/>
    </row>
    <row r="79" spans="1:17" ht="15.75">
      <c r="A79" s="51"/>
      <c r="B79" s="51"/>
      <c r="C79" s="51"/>
      <c r="D79" s="51"/>
      <c r="E79" s="51"/>
      <c r="F79" s="51"/>
      <c r="G79" s="51"/>
      <c r="H79" s="51"/>
      <c r="I79" s="51"/>
      <c r="J79" s="51"/>
      <c r="K79" s="51"/>
      <c r="L79" s="51"/>
      <c r="M79" s="51"/>
      <c r="N79" s="51"/>
      <c r="O79" s="51"/>
      <c r="P79" s="51"/>
      <c r="Q79" s="52"/>
    </row>
    <row r="80" spans="1:17" ht="15.75">
      <c r="A80" s="51"/>
      <c r="B80" s="51"/>
      <c r="C80" s="51"/>
      <c r="D80" s="51"/>
      <c r="E80" s="51"/>
      <c r="F80" s="51"/>
      <c r="G80" s="51"/>
      <c r="H80" s="51"/>
      <c r="I80" s="51"/>
      <c r="J80" s="51"/>
      <c r="K80" s="51"/>
      <c r="L80" s="51"/>
      <c r="M80" s="51"/>
      <c r="N80" s="51"/>
      <c r="O80" s="51"/>
      <c r="P80" s="51"/>
      <c r="Q80" s="52"/>
    </row>
    <row r="81" spans="1:17" ht="15.75">
      <c r="A81" s="51"/>
      <c r="B81" s="51"/>
      <c r="C81" s="51"/>
      <c r="D81" s="51"/>
      <c r="E81" s="51"/>
      <c r="F81" s="51"/>
      <c r="G81" s="51"/>
      <c r="H81" s="51"/>
      <c r="I81" s="51"/>
      <c r="J81" s="51"/>
      <c r="K81" s="51"/>
      <c r="L81" s="51"/>
      <c r="M81" s="51"/>
      <c r="N81" s="51"/>
      <c r="O81" s="51"/>
      <c r="P81" s="51"/>
      <c r="Q81" s="52"/>
    </row>
    <row r="82" spans="1:17" ht="15.75">
      <c r="A82" s="51"/>
      <c r="B82" s="51"/>
      <c r="C82" s="51"/>
      <c r="D82" s="51"/>
      <c r="E82" s="51"/>
      <c r="F82" s="51"/>
      <c r="G82" s="51"/>
      <c r="H82" s="51"/>
      <c r="I82" s="51"/>
      <c r="J82" s="51"/>
      <c r="K82" s="51"/>
      <c r="L82" s="51"/>
      <c r="M82" s="51"/>
      <c r="N82" s="51"/>
      <c r="O82" s="51"/>
      <c r="P82" s="51"/>
      <c r="Q82" s="52"/>
    </row>
    <row r="83" spans="1:17" ht="15.75">
      <c r="A83" s="51"/>
      <c r="B83" s="51"/>
      <c r="C83" s="51"/>
      <c r="D83" s="51"/>
      <c r="E83" s="51"/>
      <c r="F83" s="51"/>
      <c r="G83" s="51"/>
      <c r="H83" s="51"/>
      <c r="I83" s="51"/>
      <c r="J83" s="51"/>
      <c r="K83" s="51"/>
      <c r="L83" s="51"/>
      <c r="M83" s="51"/>
      <c r="N83" s="51"/>
      <c r="O83" s="51"/>
      <c r="P83" s="51"/>
      <c r="Q83" s="52"/>
    </row>
    <row r="84" spans="1:17" ht="15.75">
      <c r="A84" s="51"/>
      <c r="B84" s="51"/>
      <c r="C84" s="51"/>
      <c r="D84" s="51"/>
      <c r="E84" s="51"/>
      <c r="F84" s="51"/>
      <c r="G84" s="51"/>
      <c r="H84" s="51"/>
      <c r="I84" s="51"/>
      <c r="J84" s="51"/>
      <c r="K84" s="51"/>
      <c r="L84" s="51"/>
      <c r="M84" s="51"/>
      <c r="N84" s="51"/>
      <c r="O84" s="51"/>
      <c r="P84" s="51"/>
      <c r="Q84" s="52"/>
    </row>
    <row r="85" spans="1:17" ht="15.75">
      <c r="A85" s="51"/>
      <c r="B85" s="51"/>
      <c r="C85" s="51"/>
      <c r="D85" s="51"/>
      <c r="E85" s="51"/>
      <c r="F85" s="51"/>
      <c r="G85" s="51"/>
      <c r="H85" s="51"/>
      <c r="I85" s="51"/>
      <c r="J85" s="51"/>
      <c r="K85" s="51"/>
      <c r="L85" s="51"/>
      <c r="M85" s="51"/>
      <c r="N85" s="51"/>
      <c r="O85" s="51"/>
      <c r="P85" s="51"/>
      <c r="Q85" s="52"/>
    </row>
    <row r="86" spans="1:17" ht="15.75">
      <c r="A86" s="51"/>
      <c r="B86" s="51"/>
      <c r="C86" s="51"/>
      <c r="D86" s="51"/>
      <c r="E86" s="51"/>
      <c r="F86" s="51"/>
      <c r="G86" s="51"/>
      <c r="H86" s="51"/>
      <c r="I86" s="51"/>
      <c r="J86" s="51"/>
      <c r="K86" s="51"/>
      <c r="L86" s="51"/>
      <c r="M86" s="51"/>
      <c r="N86" s="51"/>
      <c r="O86" s="51"/>
      <c r="P86" s="51"/>
      <c r="Q86" s="52"/>
    </row>
    <row r="87" spans="1:17" ht="15.75">
      <c r="A87" s="51"/>
      <c r="B87" s="51"/>
      <c r="C87" s="51"/>
      <c r="D87" s="51"/>
      <c r="E87" s="51"/>
      <c r="F87" s="51"/>
      <c r="G87" s="51"/>
      <c r="H87" s="51"/>
      <c r="I87" s="51"/>
      <c r="J87" s="51"/>
      <c r="K87" s="51"/>
      <c r="L87" s="51"/>
      <c r="M87" s="51"/>
      <c r="N87" s="51"/>
      <c r="O87" s="51"/>
      <c r="P87" s="51"/>
      <c r="Q87" s="52"/>
    </row>
    <row r="88" spans="1:17" ht="15.75">
      <c r="A88" s="51"/>
      <c r="B88" s="51"/>
      <c r="C88" s="51"/>
      <c r="D88" s="51"/>
      <c r="E88" s="51"/>
      <c r="F88" s="51"/>
      <c r="G88" s="51"/>
      <c r="H88" s="51"/>
      <c r="I88" s="51"/>
      <c r="J88" s="51"/>
      <c r="K88" s="51"/>
      <c r="L88" s="51"/>
      <c r="M88" s="51"/>
      <c r="N88" s="51"/>
      <c r="O88" s="51"/>
      <c r="P88" s="51"/>
      <c r="Q88" s="52"/>
    </row>
    <row r="89" spans="1:17" ht="15.75">
      <c r="A89" s="51"/>
      <c r="B89" s="51"/>
      <c r="C89" s="51"/>
      <c r="D89" s="51"/>
      <c r="E89" s="51"/>
      <c r="F89" s="51"/>
      <c r="G89" s="51"/>
      <c r="H89" s="51"/>
      <c r="I89" s="51"/>
      <c r="J89" s="51"/>
      <c r="K89" s="51"/>
      <c r="L89" s="51"/>
      <c r="M89" s="51"/>
      <c r="N89" s="51"/>
      <c r="O89" s="51"/>
      <c r="P89" s="51"/>
      <c r="Q89" s="52"/>
    </row>
    <row r="90" spans="1:17" ht="15.75">
      <c r="A90" s="51"/>
      <c r="B90" s="51"/>
      <c r="C90" s="51"/>
      <c r="D90" s="51"/>
      <c r="E90" s="51"/>
      <c r="F90" s="51"/>
      <c r="G90" s="51"/>
      <c r="H90" s="51"/>
      <c r="I90" s="51"/>
      <c r="J90" s="51"/>
      <c r="K90" s="51"/>
      <c r="L90" s="51"/>
      <c r="M90" s="51"/>
      <c r="N90" s="51"/>
      <c r="O90" s="51"/>
      <c r="P90" s="51"/>
      <c r="Q90" s="52"/>
    </row>
    <row r="91" spans="1:17" ht="15.75">
      <c r="A91" s="51"/>
      <c r="B91" s="51"/>
      <c r="C91" s="51"/>
      <c r="D91" s="51"/>
      <c r="E91" s="51"/>
      <c r="F91" s="51"/>
      <c r="G91" s="51"/>
      <c r="H91" s="51"/>
      <c r="I91" s="51"/>
      <c r="J91" s="51"/>
      <c r="K91" s="51"/>
      <c r="L91" s="51"/>
      <c r="M91" s="51"/>
      <c r="N91" s="51"/>
      <c r="O91" s="51"/>
      <c r="P91" s="51"/>
      <c r="Q91" s="52"/>
    </row>
    <row r="92" spans="1:17" ht="15.75">
      <c r="A92" s="51"/>
      <c r="B92" s="51"/>
      <c r="C92" s="51"/>
      <c r="D92" s="51"/>
      <c r="E92" s="51"/>
      <c r="F92" s="51"/>
      <c r="G92" s="51"/>
      <c r="H92" s="51"/>
      <c r="I92" s="51"/>
      <c r="J92" s="51"/>
      <c r="K92" s="51"/>
      <c r="L92" s="51"/>
      <c r="M92" s="51"/>
      <c r="N92" s="51"/>
      <c r="O92" s="51"/>
      <c r="P92" s="51"/>
      <c r="Q92" s="52"/>
    </row>
    <row r="93" spans="1:17" ht="15.75">
      <c r="A93" s="51"/>
      <c r="B93" s="51"/>
      <c r="C93" s="51"/>
      <c r="D93" s="51"/>
      <c r="E93" s="51"/>
      <c r="F93" s="51"/>
      <c r="G93" s="51"/>
      <c r="H93" s="51"/>
      <c r="I93" s="51"/>
      <c r="J93" s="51"/>
      <c r="K93" s="51"/>
      <c r="L93" s="51"/>
      <c r="M93" s="51"/>
      <c r="N93" s="51"/>
      <c r="O93" s="51"/>
      <c r="P93" s="51"/>
      <c r="Q93" s="52"/>
    </row>
    <row r="94" spans="1:17" ht="15.75">
      <c r="A94" s="51"/>
      <c r="B94" s="51"/>
      <c r="C94" s="51"/>
      <c r="D94" s="51"/>
      <c r="E94" s="51"/>
      <c r="F94" s="51"/>
      <c r="G94" s="51"/>
      <c r="H94" s="51"/>
      <c r="I94" s="51"/>
      <c r="J94" s="51"/>
      <c r="K94" s="51"/>
      <c r="L94" s="51"/>
      <c r="M94" s="51"/>
      <c r="N94" s="51"/>
      <c r="O94" s="51"/>
      <c r="P94" s="51"/>
      <c r="Q94" s="52"/>
    </row>
    <row r="95" spans="1:17" ht="15.75">
      <c r="A95" s="51"/>
      <c r="B95" s="51"/>
      <c r="C95" s="51"/>
      <c r="D95" s="51"/>
      <c r="E95" s="51"/>
      <c r="F95" s="51"/>
      <c r="G95" s="51"/>
      <c r="H95" s="51"/>
      <c r="I95" s="51"/>
      <c r="J95" s="51"/>
      <c r="K95" s="51"/>
      <c r="L95" s="51"/>
      <c r="M95" s="51"/>
      <c r="N95" s="51"/>
      <c r="O95" s="51"/>
      <c r="P95" s="51"/>
      <c r="Q95" s="52"/>
    </row>
    <row r="96" spans="1:17" ht="15.75">
      <c r="A96" s="51"/>
      <c r="B96" s="51"/>
      <c r="C96" s="51"/>
      <c r="D96" s="51"/>
      <c r="E96" s="51"/>
      <c r="F96" s="51"/>
      <c r="G96" s="51"/>
      <c r="H96" s="51"/>
      <c r="I96" s="51"/>
      <c r="J96" s="51"/>
      <c r="K96" s="51"/>
      <c r="L96" s="51"/>
      <c r="M96" s="51"/>
      <c r="N96" s="51"/>
      <c r="O96" s="51"/>
      <c r="P96" s="51"/>
      <c r="Q96" s="52"/>
    </row>
    <row r="97" spans="1:17" ht="15.75">
      <c r="A97" s="51"/>
      <c r="B97" s="51"/>
      <c r="C97" s="51"/>
      <c r="D97" s="51"/>
      <c r="E97" s="51"/>
      <c r="F97" s="51"/>
      <c r="G97" s="51"/>
      <c r="H97" s="51"/>
      <c r="I97" s="51"/>
      <c r="J97" s="51"/>
      <c r="K97" s="51"/>
      <c r="L97" s="51"/>
      <c r="M97" s="51"/>
      <c r="N97" s="51"/>
      <c r="O97" s="51"/>
      <c r="P97" s="51"/>
      <c r="Q97" s="52"/>
    </row>
    <row r="98" spans="1:17" ht="15.75">
      <c r="A98" s="51"/>
      <c r="B98" s="51"/>
      <c r="C98" s="51"/>
      <c r="D98" s="51"/>
      <c r="E98" s="51"/>
      <c r="F98" s="51"/>
      <c r="G98" s="51"/>
      <c r="H98" s="51"/>
      <c r="I98" s="51"/>
      <c r="J98" s="51"/>
      <c r="K98" s="51"/>
      <c r="L98" s="51"/>
      <c r="M98" s="51"/>
      <c r="N98" s="51"/>
      <c r="O98" s="51"/>
      <c r="P98" s="51"/>
      <c r="Q98" s="52"/>
    </row>
    <row r="99" spans="1:17" ht="15.75">
      <c r="A99" s="51"/>
      <c r="B99" s="51"/>
      <c r="C99" s="51"/>
      <c r="D99" s="51"/>
      <c r="E99" s="51"/>
      <c r="F99" s="51"/>
      <c r="G99" s="51"/>
      <c r="H99" s="51"/>
      <c r="I99" s="51"/>
      <c r="J99" s="51"/>
      <c r="K99" s="51"/>
      <c r="L99" s="51"/>
      <c r="M99" s="51"/>
      <c r="N99" s="51"/>
      <c r="O99" s="51"/>
      <c r="P99" s="51"/>
      <c r="Q99" s="52"/>
    </row>
    <row r="100" spans="1:17" ht="15.75">
      <c r="A100" s="51"/>
      <c r="B100" s="51"/>
      <c r="C100" s="51"/>
      <c r="D100" s="51"/>
      <c r="E100" s="51"/>
      <c r="F100" s="51"/>
      <c r="G100" s="51"/>
      <c r="H100" s="51"/>
      <c r="I100" s="51"/>
      <c r="J100" s="51"/>
      <c r="K100" s="51"/>
      <c r="L100" s="51"/>
      <c r="M100" s="51"/>
      <c r="N100" s="51"/>
      <c r="O100" s="51"/>
      <c r="P100" s="51"/>
      <c r="Q100" s="52"/>
    </row>
    <row r="101" spans="1:17" ht="15.75">
      <c r="A101" s="51"/>
      <c r="B101" s="51"/>
      <c r="C101" s="51"/>
      <c r="D101" s="51"/>
      <c r="E101" s="51"/>
      <c r="F101" s="51"/>
      <c r="G101" s="51"/>
      <c r="H101" s="51"/>
      <c r="I101" s="51"/>
      <c r="J101" s="51"/>
      <c r="K101" s="51"/>
      <c r="L101" s="51"/>
      <c r="M101" s="51"/>
      <c r="N101" s="51"/>
      <c r="O101" s="51"/>
      <c r="P101" s="51"/>
      <c r="Q101" s="52"/>
    </row>
    <row r="102" spans="1:17" ht="15.75">
      <c r="A102" s="51"/>
      <c r="B102" s="51"/>
      <c r="C102" s="51"/>
      <c r="D102" s="51"/>
      <c r="E102" s="51"/>
      <c r="F102" s="51"/>
      <c r="G102" s="51"/>
      <c r="H102" s="51"/>
      <c r="I102" s="51"/>
      <c r="J102" s="51"/>
      <c r="K102" s="51"/>
      <c r="L102" s="51"/>
      <c r="M102" s="51"/>
      <c r="N102" s="51"/>
      <c r="O102" s="51"/>
      <c r="P102" s="51"/>
      <c r="Q102" s="52"/>
    </row>
    <row r="103" spans="1:17" ht="15.75">
      <c r="A103" s="51"/>
      <c r="B103" s="51"/>
      <c r="C103" s="51"/>
      <c r="D103" s="51"/>
      <c r="E103" s="51"/>
      <c r="F103" s="51"/>
      <c r="G103" s="51"/>
      <c r="H103" s="51"/>
      <c r="I103" s="51"/>
      <c r="J103" s="51"/>
      <c r="K103" s="51"/>
      <c r="L103" s="51"/>
      <c r="M103" s="51"/>
      <c r="N103" s="51"/>
      <c r="O103" s="51"/>
      <c r="P103" s="51"/>
      <c r="Q103" s="52"/>
    </row>
    <row r="104" spans="1:17" ht="15.75">
      <c r="A104" s="51"/>
      <c r="B104" s="51"/>
      <c r="C104" s="51"/>
      <c r="D104" s="51"/>
      <c r="E104" s="51"/>
      <c r="F104" s="51"/>
      <c r="G104" s="51"/>
      <c r="H104" s="51"/>
      <c r="I104" s="51"/>
      <c r="J104" s="51"/>
      <c r="K104" s="51"/>
      <c r="L104" s="51"/>
      <c r="M104" s="51"/>
      <c r="N104" s="51"/>
      <c r="O104" s="51"/>
      <c r="P104" s="51"/>
      <c r="Q104" s="52"/>
    </row>
    <row r="105" spans="1:17" ht="15.75">
      <c r="A105" s="51"/>
      <c r="B105" s="51"/>
      <c r="C105" s="51"/>
      <c r="D105" s="51"/>
      <c r="E105" s="51"/>
      <c r="F105" s="51"/>
      <c r="G105" s="51"/>
      <c r="H105" s="51"/>
      <c r="I105" s="51"/>
      <c r="J105" s="51"/>
      <c r="K105" s="51"/>
      <c r="L105" s="51"/>
      <c r="M105" s="51"/>
      <c r="N105" s="51"/>
      <c r="O105" s="51"/>
      <c r="P105" s="51"/>
      <c r="Q105" s="52"/>
    </row>
    <row r="106" spans="1:17" ht="15.75">
      <c r="A106" s="51"/>
      <c r="B106" s="51"/>
      <c r="C106" s="51"/>
      <c r="D106" s="51"/>
      <c r="E106" s="51"/>
      <c r="F106" s="51"/>
      <c r="G106" s="51"/>
      <c r="H106" s="51"/>
      <c r="I106" s="51"/>
      <c r="J106" s="51"/>
      <c r="K106" s="51"/>
      <c r="L106" s="51"/>
      <c r="M106" s="51"/>
      <c r="N106" s="51"/>
      <c r="O106" s="51"/>
      <c r="P106" s="51"/>
      <c r="Q106" s="52"/>
    </row>
    <row r="107" spans="1:17" ht="15.75">
      <c r="A107" s="51"/>
      <c r="B107" s="51"/>
      <c r="C107" s="51"/>
      <c r="D107" s="51"/>
      <c r="E107" s="51"/>
      <c r="F107" s="51"/>
      <c r="G107" s="51"/>
      <c r="H107" s="51"/>
      <c r="I107" s="51"/>
      <c r="J107" s="51"/>
      <c r="K107" s="51"/>
      <c r="L107" s="51"/>
      <c r="M107" s="51"/>
      <c r="N107" s="51"/>
      <c r="O107" s="51"/>
      <c r="P107" s="51"/>
      <c r="Q107" s="52"/>
    </row>
    <row r="108" spans="1:17" ht="15.75">
      <c r="A108" s="51"/>
      <c r="B108" s="51"/>
      <c r="C108" s="51"/>
      <c r="D108" s="51"/>
      <c r="E108" s="51"/>
      <c r="F108" s="51"/>
      <c r="G108" s="51"/>
      <c r="H108" s="51"/>
      <c r="I108" s="51"/>
      <c r="J108" s="51"/>
      <c r="K108" s="51"/>
      <c r="L108" s="51"/>
      <c r="M108" s="51"/>
      <c r="N108" s="51"/>
      <c r="O108" s="51"/>
      <c r="P108" s="51"/>
      <c r="Q108" s="52"/>
    </row>
    <row r="109" spans="1:17" ht="15.75">
      <c r="A109" s="51"/>
      <c r="B109" s="51"/>
      <c r="C109" s="51"/>
      <c r="D109" s="51"/>
      <c r="E109" s="51"/>
      <c r="F109" s="51"/>
      <c r="G109" s="51"/>
      <c r="H109" s="51"/>
      <c r="I109" s="51"/>
      <c r="J109" s="51"/>
      <c r="K109" s="51"/>
      <c r="L109" s="51"/>
      <c r="M109" s="51"/>
      <c r="N109" s="51"/>
      <c r="O109" s="51"/>
      <c r="P109" s="51"/>
      <c r="Q109" s="52"/>
    </row>
    <row r="110" spans="1:17" ht="15.75">
      <c r="A110" s="51"/>
      <c r="B110" s="51"/>
      <c r="C110" s="51"/>
      <c r="D110" s="51"/>
      <c r="E110" s="51"/>
      <c r="F110" s="51"/>
      <c r="G110" s="51"/>
      <c r="H110" s="51"/>
      <c r="I110" s="51"/>
      <c r="J110" s="51"/>
      <c r="K110" s="51"/>
      <c r="L110" s="51"/>
      <c r="M110" s="51"/>
      <c r="N110" s="51"/>
      <c r="O110" s="51"/>
      <c r="P110" s="51"/>
      <c r="Q110" s="52"/>
    </row>
    <row r="111" spans="1:17" ht="15.75">
      <c r="A111" s="51"/>
      <c r="B111" s="51"/>
      <c r="C111" s="51"/>
      <c r="D111" s="51"/>
      <c r="E111" s="51"/>
      <c r="F111" s="51"/>
      <c r="G111" s="51"/>
      <c r="H111" s="51"/>
      <c r="I111" s="51"/>
      <c r="J111" s="51"/>
      <c r="K111" s="51"/>
      <c r="L111" s="51"/>
      <c r="M111" s="51"/>
      <c r="N111" s="51"/>
      <c r="O111" s="51"/>
      <c r="P111" s="51"/>
      <c r="Q111" s="52"/>
    </row>
    <row r="112" spans="1:17" ht="15.75">
      <c r="A112" s="51"/>
      <c r="B112" s="51"/>
      <c r="C112" s="51"/>
      <c r="D112" s="51"/>
      <c r="E112" s="51"/>
      <c r="F112" s="51"/>
      <c r="G112" s="51"/>
      <c r="H112" s="51"/>
      <c r="I112" s="51"/>
      <c r="J112" s="51"/>
      <c r="K112" s="51"/>
      <c r="L112" s="51"/>
      <c r="M112" s="51"/>
      <c r="N112" s="51"/>
      <c r="O112" s="51"/>
      <c r="P112" s="51"/>
      <c r="Q112" s="52"/>
    </row>
    <row r="113" spans="1:17" ht="15.75">
      <c r="A113" s="51"/>
      <c r="B113" s="51"/>
      <c r="C113" s="51"/>
      <c r="D113" s="51"/>
      <c r="E113" s="51"/>
      <c r="F113" s="51"/>
      <c r="G113" s="51"/>
      <c r="H113" s="51"/>
      <c r="I113" s="51"/>
      <c r="J113" s="51"/>
      <c r="K113" s="51"/>
      <c r="L113" s="51"/>
      <c r="M113" s="51"/>
      <c r="N113" s="51"/>
      <c r="O113" s="51"/>
      <c r="P113" s="51"/>
      <c r="Q113" s="52"/>
    </row>
    <row r="114" spans="1:17" ht="15.75">
      <c r="A114" s="51"/>
      <c r="B114" s="51"/>
      <c r="C114" s="51"/>
      <c r="D114" s="51"/>
      <c r="E114" s="51"/>
      <c r="F114" s="51"/>
      <c r="G114" s="51"/>
      <c r="H114" s="51"/>
      <c r="I114" s="51"/>
      <c r="J114" s="51"/>
      <c r="K114" s="51"/>
      <c r="L114" s="51"/>
      <c r="M114" s="51"/>
      <c r="N114" s="51"/>
      <c r="O114" s="51"/>
      <c r="P114" s="51"/>
      <c r="Q114" s="52"/>
    </row>
    <row r="115" spans="1:17" ht="15.75">
      <c r="A115" s="51"/>
      <c r="B115" s="51"/>
      <c r="C115" s="51"/>
      <c r="D115" s="51"/>
      <c r="E115" s="51"/>
      <c r="F115" s="51"/>
      <c r="G115" s="51"/>
      <c r="H115" s="51"/>
      <c r="I115" s="51"/>
      <c r="J115" s="51"/>
      <c r="K115" s="51"/>
      <c r="L115" s="51"/>
      <c r="M115" s="51"/>
      <c r="N115" s="51"/>
      <c r="O115" s="51"/>
      <c r="P115" s="51"/>
      <c r="Q115" s="52"/>
    </row>
    <row r="116" spans="1:17" ht="15.75">
      <c r="A116" s="51"/>
      <c r="B116" s="51"/>
      <c r="C116" s="51"/>
      <c r="D116" s="51"/>
      <c r="E116" s="51"/>
      <c r="F116" s="51"/>
      <c r="G116" s="51"/>
      <c r="H116" s="51"/>
      <c r="I116" s="51"/>
      <c r="J116" s="51"/>
      <c r="K116" s="51"/>
      <c r="L116" s="51"/>
      <c r="M116" s="51"/>
      <c r="N116" s="51"/>
      <c r="O116" s="51"/>
      <c r="P116" s="51"/>
      <c r="Q116" s="52"/>
    </row>
    <row r="117" spans="1:17" ht="15.75">
      <c r="A117" s="51"/>
      <c r="B117" s="51"/>
      <c r="C117" s="51"/>
      <c r="D117" s="51"/>
      <c r="E117" s="51"/>
      <c r="F117" s="51"/>
      <c r="G117" s="51"/>
      <c r="H117" s="51"/>
      <c r="I117" s="51"/>
      <c r="J117" s="51"/>
      <c r="K117" s="51"/>
      <c r="L117" s="51"/>
      <c r="M117" s="51"/>
      <c r="N117" s="51"/>
      <c r="O117" s="51"/>
      <c r="P117" s="51"/>
      <c r="Q117" s="52"/>
    </row>
    <row r="118" spans="1:17" ht="15.75">
      <c r="A118" s="51"/>
      <c r="B118" s="51"/>
      <c r="C118" s="51"/>
      <c r="D118" s="51"/>
      <c r="E118" s="51"/>
      <c r="F118" s="51"/>
      <c r="G118" s="51"/>
      <c r="H118" s="51"/>
      <c r="I118" s="51"/>
      <c r="J118" s="51"/>
      <c r="K118" s="51"/>
      <c r="L118" s="51"/>
      <c r="M118" s="51"/>
      <c r="N118" s="51"/>
      <c r="O118" s="51"/>
      <c r="P118" s="51"/>
      <c r="Q118" s="52"/>
    </row>
    <row r="119" spans="1:17" ht="15.75">
      <c r="A119" s="51"/>
      <c r="B119" s="51"/>
      <c r="C119" s="51"/>
      <c r="D119" s="51"/>
      <c r="E119" s="51"/>
      <c r="F119" s="51"/>
      <c r="G119" s="51"/>
      <c r="H119" s="51"/>
      <c r="I119" s="51"/>
      <c r="J119" s="51"/>
      <c r="K119" s="51"/>
      <c r="L119" s="51"/>
      <c r="M119" s="51"/>
      <c r="N119" s="51"/>
      <c r="O119" s="51"/>
      <c r="P119" s="51"/>
      <c r="Q119" s="52"/>
    </row>
    <row r="120" spans="1:17" ht="15.75">
      <c r="A120" s="51"/>
      <c r="B120" s="51"/>
      <c r="C120" s="51"/>
      <c r="D120" s="51"/>
      <c r="E120" s="51"/>
      <c r="F120" s="51"/>
      <c r="G120" s="51"/>
      <c r="H120" s="51"/>
      <c r="I120" s="51"/>
      <c r="J120" s="51"/>
      <c r="K120" s="51"/>
      <c r="L120" s="51"/>
      <c r="M120" s="51"/>
      <c r="N120" s="51"/>
      <c r="O120" s="51"/>
      <c r="P120" s="51"/>
      <c r="Q120" s="52"/>
    </row>
    <row r="121" spans="1:17" ht="15.75">
      <c r="A121" s="51"/>
      <c r="B121" s="51"/>
      <c r="C121" s="51"/>
      <c r="D121" s="51"/>
      <c r="E121" s="51"/>
      <c r="F121" s="51"/>
      <c r="G121" s="51"/>
      <c r="H121" s="51"/>
      <c r="I121" s="51"/>
      <c r="J121" s="51"/>
      <c r="K121" s="51"/>
      <c r="L121" s="51"/>
      <c r="M121" s="51"/>
      <c r="N121" s="51"/>
      <c r="O121" s="51"/>
      <c r="P121" s="51"/>
      <c r="Q121" s="52"/>
    </row>
    <row r="122" spans="1:17" ht="15.75">
      <c r="A122" s="51"/>
      <c r="B122" s="51"/>
      <c r="C122" s="51"/>
      <c r="D122" s="51"/>
      <c r="E122" s="51"/>
      <c r="F122" s="51"/>
      <c r="G122" s="51"/>
      <c r="H122" s="51"/>
      <c r="I122" s="51"/>
      <c r="J122" s="51"/>
      <c r="K122" s="51"/>
      <c r="L122" s="51"/>
      <c r="M122" s="51"/>
      <c r="N122" s="51"/>
      <c r="O122" s="51"/>
      <c r="P122" s="51"/>
      <c r="Q122" s="52"/>
    </row>
    <row r="123" spans="1:17" ht="15.75">
      <c r="A123" s="51"/>
      <c r="B123" s="51"/>
      <c r="C123" s="51"/>
      <c r="D123" s="51"/>
      <c r="E123" s="51"/>
      <c r="F123" s="51"/>
      <c r="G123" s="51"/>
      <c r="H123" s="51"/>
      <c r="I123" s="51"/>
      <c r="J123" s="51"/>
      <c r="K123" s="51"/>
      <c r="L123" s="51"/>
      <c r="M123" s="51"/>
      <c r="N123" s="51"/>
      <c r="O123" s="51"/>
      <c r="P123" s="51"/>
      <c r="Q123" s="52"/>
    </row>
    <row r="124" spans="1:17" ht="15.75">
      <c r="A124" s="51"/>
      <c r="B124" s="51"/>
      <c r="C124" s="51"/>
      <c r="D124" s="51"/>
      <c r="E124" s="51"/>
      <c r="F124" s="51"/>
      <c r="G124" s="51"/>
      <c r="H124" s="51"/>
      <c r="I124" s="51"/>
      <c r="J124" s="51"/>
      <c r="K124" s="51"/>
      <c r="L124" s="51"/>
      <c r="M124" s="51"/>
      <c r="N124" s="51"/>
      <c r="O124" s="51"/>
      <c r="P124" s="51"/>
      <c r="Q124" s="52"/>
    </row>
    <row r="125" spans="1:17" ht="15.75">
      <c r="A125" s="51"/>
      <c r="B125" s="51"/>
      <c r="C125" s="51"/>
      <c r="D125" s="51"/>
      <c r="E125" s="51"/>
      <c r="F125" s="51"/>
      <c r="G125" s="51"/>
      <c r="H125" s="51"/>
      <c r="I125" s="51"/>
      <c r="J125" s="51"/>
      <c r="K125" s="51"/>
      <c r="L125" s="51"/>
      <c r="M125" s="51"/>
      <c r="N125" s="51"/>
      <c r="O125" s="51"/>
      <c r="P125" s="51"/>
      <c r="Q125" s="52"/>
    </row>
    <row r="126" spans="1:17" ht="15.75">
      <c r="A126" s="51"/>
      <c r="B126" s="51"/>
      <c r="C126" s="51"/>
      <c r="D126" s="51"/>
      <c r="E126" s="51"/>
      <c r="F126" s="51"/>
      <c r="G126" s="51"/>
      <c r="H126" s="51"/>
      <c r="I126" s="51"/>
      <c r="J126" s="51"/>
      <c r="K126" s="51"/>
      <c r="L126" s="51"/>
      <c r="M126" s="51"/>
      <c r="N126" s="51"/>
      <c r="O126" s="51"/>
      <c r="P126" s="51"/>
      <c r="Q126" s="52"/>
    </row>
    <row r="127" spans="1:17" ht="15.75">
      <c r="A127" s="51"/>
      <c r="B127" s="51"/>
      <c r="C127" s="51"/>
      <c r="D127" s="51"/>
      <c r="E127" s="51"/>
      <c r="F127" s="51"/>
      <c r="G127" s="51"/>
      <c r="H127" s="51"/>
      <c r="I127" s="51"/>
      <c r="J127" s="51"/>
      <c r="K127" s="51"/>
      <c r="L127" s="51"/>
      <c r="M127" s="51"/>
      <c r="N127" s="51"/>
      <c r="O127" s="51"/>
      <c r="P127" s="51"/>
      <c r="Q127" s="52"/>
    </row>
    <row r="128" spans="1:17" ht="15.75">
      <c r="A128" s="51"/>
      <c r="B128" s="51"/>
      <c r="C128" s="51"/>
      <c r="D128" s="51"/>
      <c r="E128" s="51"/>
      <c r="F128" s="51"/>
      <c r="G128" s="51"/>
      <c r="H128" s="51"/>
      <c r="I128" s="51"/>
      <c r="J128" s="51"/>
      <c r="K128" s="51"/>
      <c r="L128" s="51"/>
      <c r="M128" s="51"/>
      <c r="N128" s="51"/>
      <c r="O128" s="51"/>
      <c r="P128" s="51"/>
      <c r="Q128" s="52"/>
    </row>
    <row r="129" spans="1:17" ht="15.75">
      <c r="A129" s="51"/>
      <c r="B129" s="51"/>
      <c r="C129" s="51"/>
      <c r="D129" s="51"/>
      <c r="E129" s="51"/>
      <c r="F129" s="51"/>
      <c r="G129" s="51"/>
      <c r="H129" s="51"/>
      <c r="I129" s="51"/>
      <c r="J129" s="51"/>
      <c r="K129" s="51"/>
      <c r="L129" s="51"/>
      <c r="M129" s="51"/>
      <c r="N129" s="51"/>
      <c r="O129" s="51"/>
      <c r="P129" s="51"/>
      <c r="Q129" s="52"/>
    </row>
    <row r="130" spans="1:17" ht="15.75">
      <c r="A130" s="51"/>
      <c r="B130" s="51"/>
      <c r="C130" s="51"/>
      <c r="D130" s="51"/>
      <c r="E130" s="51"/>
      <c r="F130" s="51"/>
      <c r="G130" s="51"/>
      <c r="H130" s="51"/>
      <c r="I130" s="51"/>
      <c r="J130" s="51"/>
      <c r="K130" s="51"/>
      <c r="L130" s="51"/>
      <c r="M130" s="51"/>
      <c r="N130" s="51"/>
      <c r="O130" s="51"/>
      <c r="P130" s="51"/>
      <c r="Q130" s="52"/>
    </row>
    <row r="131" spans="1:17" ht="15.75">
      <c r="A131" s="51"/>
      <c r="B131" s="51"/>
      <c r="C131" s="51"/>
      <c r="D131" s="51"/>
      <c r="E131" s="51"/>
      <c r="F131" s="51"/>
      <c r="G131" s="51"/>
      <c r="H131" s="51"/>
      <c r="I131" s="51"/>
      <c r="J131" s="51"/>
      <c r="K131" s="51"/>
      <c r="L131" s="51"/>
      <c r="M131" s="51"/>
      <c r="N131" s="51"/>
      <c r="O131" s="51"/>
      <c r="P131" s="51"/>
      <c r="Q131" s="52"/>
    </row>
    <row r="132" spans="1:17" ht="15.75">
      <c r="A132" s="51"/>
      <c r="B132" s="51"/>
      <c r="C132" s="51"/>
      <c r="D132" s="51"/>
      <c r="E132" s="51"/>
      <c r="F132" s="51"/>
      <c r="G132" s="51"/>
      <c r="H132" s="51"/>
      <c r="I132" s="51"/>
      <c r="J132" s="51"/>
      <c r="K132" s="51"/>
      <c r="L132" s="51"/>
      <c r="M132" s="51"/>
      <c r="N132" s="51"/>
      <c r="O132" s="51"/>
      <c r="P132" s="51"/>
      <c r="Q132" s="52"/>
    </row>
    <row r="133" spans="1:17" ht="15.75">
      <c r="A133" s="51"/>
      <c r="B133" s="51"/>
      <c r="C133" s="51"/>
      <c r="D133" s="51"/>
      <c r="E133" s="51"/>
      <c r="F133" s="51"/>
      <c r="G133" s="51"/>
      <c r="H133" s="51"/>
      <c r="I133" s="51"/>
      <c r="J133" s="51"/>
      <c r="K133" s="51"/>
      <c r="L133" s="51"/>
      <c r="M133" s="51"/>
      <c r="N133" s="51"/>
      <c r="O133" s="51"/>
      <c r="P133" s="51"/>
      <c r="Q133" s="52"/>
    </row>
    <row r="134" spans="1:17" ht="15.75">
      <c r="A134" s="51"/>
      <c r="B134" s="51"/>
      <c r="C134" s="51"/>
      <c r="D134" s="51"/>
      <c r="E134" s="51"/>
      <c r="F134" s="51"/>
      <c r="G134" s="51"/>
      <c r="H134" s="51"/>
      <c r="I134" s="51"/>
      <c r="J134" s="51"/>
      <c r="K134" s="51"/>
      <c r="L134" s="51"/>
      <c r="M134" s="51"/>
      <c r="N134" s="51"/>
      <c r="O134" s="51"/>
      <c r="P134" s="51"/>
      <c r="Q134" s="52"/>
    </row>
    <row r="135" spans="1:17" ht="15.75">
      <c r="A135" s="51"/>
      <c r="B135" s="51"/>
      <c r="C135" s="51"/>
      <c r="D135" s="51"/>
      <c r="E135" s="51"/>
      <c r="F135" s="51"/>
      <c r="G135" s="51"/>
      <c r="H135" s="51"/>
      <c r="I135" s="51"/>
      <c r="J135" s="51"/>
      <c r="K135" s="51"/>
      <c r="L135" s="51"/>
      <c r="M135" s="51"/>
      <c r="N135" s="51"/>
      <c r="O135" s="51"/>
      <c r="P135" s="51"/>
      <c r="Q135" s="52"/>
    </row>
    <row r="136" spans="1:17" ht="15.75">
      <c r="A136" s="51"/>
      <c r="B136" s="51"/>
      <c r="C136" s="51"/>
      <c r="D136" s="51"/>
      <c r="E136" s="51"/>
      <c r="F136" s="51"/>
      <c r="G136" s="51"/>
      <c r="H136" s="51"/>
      <c r="I136" s="51"/>
      <c r="J136" s="51"/>
      <c r="K136" s="51"/>
      <c r="L136" s="51"/>
      <c r="M136" s="51"/>
      <c r="N136" s="51"/>
      <c r="O136" s="51"/>
      <c r="P136" s="51"/>
      <c r="Q136" s="52"/>
    </row>
    <row r="137" spans="1:17" ht="15.75">
      <c r="A137" s="51"/>
      <c r="B137" s="51"/>
      <c r="C137" s="51"/>
      <c r="D137" s="51"/>
      <c r="E137" s="51"/>
      <c r="F137" s="51"/>
      <c r="G137" s="51"/>
      <c r="H137" s="51"/>
      <c r="I137" s="51"/>
      <c r="J137" s="51"/>
      <c r="K137" s="51"/>
      <c r="L137" s="51"/>
      <c r="M137" s="51"/>
      <c r="N137" s="51"/>
      <c r="O137" s="51"/>
      <c r="P137" s="51"/>
      <c r="Q137" s="52"/>
    </row>
    <row r="138" spans="1:17" ht="15.75">
      <c r="A138" s="51"/>
      <c r="B138" s="51"/>
      <c r="C138" s="51"/>
      <c r="D138" s="51"/>
      <c r="E138" s="51"/>
      <c r="F138" s="51"/>
      <c r="G138" s="51"/>
      <c r="H138" s="51"/>
      <c r="I138" s="51"/>
      <c r="J138" s="51"/>
      <c r="K138" s="51"/>
      <c r="L138" s="51"/>
      <c r="M138" s="51"/>
      <c r="N138" s="51"/>
      <c r="O138" s="51"/>
      <c r="P138" s="51"/>
      <c r="Q138" s="52"/>
    </row>
    <row r="139" spans="1:17" ht="15.75">
      <c r="A139" s="51"/>
      <c r="B139" s="51"/>
      <c r="C139" s="51"/>
      <c r="D139" s="51"/>
      <c r="E139" s="51"/>
      <c r="F139" s="51"/>
      <c r="G139" s="51"/>
      <c r="H139" s="51"/>
      <c r="I139" s="51"/>
      <c r="J139" s="51"/>
      <c r="K139" s="51"/>
      <c r="L139" s="51"/>
      <c r="M139" s="51"/>
      <c r="N139" s="51"/>
      <c r="O139" s="51"/>
      <c r="P139" s="51"/>
      <c r="Q139" s="52"/>
    </row>
    <row r="140" spans="1:17" ht="15.75">
      <c r="A140" s="51"/>
      <c r="B140" s="51"/>
      <c r="C140" s="51"/>
      <c r="D140" s="51"/>
      <c r="E140" s="51"/>
      <c r="F140" s="51"/>
      <c r="G140" s="51"/>
      <c r="H140" s="51"/>
      <c r="I140" s="51"/>
      <c r="J140" s="51"/>
      <c r="K140" s="51"/>
      <c r="L140" s="51"/>
      <c r="M140" s="51"/>
      <c r="N140" s="51"/>
      <c r="O140" s="51"/>
      <c r="P140" s="51"/>
      <c r="Q140" s="52"/>
    </row>
    <row r="141" spans="1:17" ht="15.75">
      <c r="A141" s="51"/>
      <c r="B141" s="51"/>
      <c r="C141" s="51"/>
      <c r="D141" s="51"/>
      <c r="E141" s="51"/>
      <c r="F141" s="51"/>
      <c r="G141" s="51"/>
      <c r="H141" s="51"/>
      <c r="I141" s="51"/>
      <c r="J141" s="51"/>
      <c r="K141" s="51"/>
      <c r="L141" s="51"/>
      <c r="M141" s="51"/>
      <c r="N141" s="51"/>
      <c r="O141" s="51"/>
      <c r="P141" s="51"/>
      <c r="Q141" s="52"/>
    </row>
    <row r="142" spans="1:17" ht="15.75">
      <c r="A142" s="51"/>
      <c r="B142" s="51"/>
      <c r="C142" s="51"/>
      <c r="D142" s="51"/>
      <c r="E142" s="51"/>
      <c r="F142" s="51"/>
      <c r="G142" s="51"/>
      <c r="H142" s="51"/>
      <c r="I142" s="51"/>
      <c r="J142" s="51"/>
      <c r="K142" s="51"/>
      <c r="L142" s="51"/>
      <c r="M142" s="51"/>
      <c r="N142" s="51"/>
      <c r="O142" s="51"/>
      <c r="P142" s="51"/>
      <c r="Q142" s="52"/>
    </row>
    <row r="143" spans="1:17" ht="15.75">
      <c r="A143" s="51"/>
      <c r="B143" s="51"/>
      <c r="C143" s="51"/>
      <c r="D143" s="51"/>
      <c r="E143" s="51"/>
      <c r="F143" s="51"/>
      <c r="G143" s="51"/>
      <c r="H143" s="51"/>
      <c r="I143" s="51"/>
      <c r="J143" s="51"/>
      <c r="K143" s="51"/>
      <c r="L143" s="51"/>
      <c r="M143" s="51"/>
      <c r="N143" s="51"/>
      <c r="O143" s="51"/>
      <c r="P143" s="51"/>
      <c r="Q143" s="52"/>
    </row>
    <row r="144" spans="1:17" ht="15.75">
      <c r="A144" s="51"/>
      <c r="B144" s="51"/>
      <c r="C144" s="51"/>
      <c r="D144" s="51"/>
      <c r="E144" s="51"/>
      <c r="F144" s="51"/>
      <c r="G144" s="51"/>
      <c r="H144" s="51"/>
      <c r="I144" s="51"/>
      <c r="J144" s="51"/>
      <c r="K144" s="51"/>
      <c r="L144" s="51"/>
      <c r="M144" s="51"/>
      <c r="N144" s="51"/>
      <c r="O144" s="51"/>
      <c r="P144" s="51"/>
      <c r="Q144" s="52"/>
    </row>
    <row r="145" spans="1:17" ht="15.75">
      <c r="A145" s="51"/>
      <c r="B145" s="51"/>
      <c r="C145" s="51"/>
      <c r="D145" s="51"/>
      <c r="E145" s="51"/>
      <c r="F145" s="51"/>
      <c r="G145" s="51"/>
      <c r="H145" s="51"/>
      <c r="I145" s="51"/>
      <c r="J145" s="51"/>
      <c r="K145" s="51"/>
      <c r="L145" s="51"/>
      <c r="M145" s="51"/>
      <c r="N145" s="51"/>
      <c r="O145" s="51"/>
      <c r="P145" s="51"/>
      <c r="Q145" s="52"/>
    </row>
    <row r="146" spans="1:17" ht="15.75">
      <c r="A146" s="51"/>
      <c r="B146" s="51"/>
      <c r="C146" s="51"/>
      <c r="D146" s="51"/>
      <c r="E146" s="51"/>
      <c r="F146" s="51"/>
      <c r="G146" s="51"/>
      <c r="H146" s="51"/>
      <c r="I146" s="51"/>
      <c r="J146" s="51"/>
      <c r="K146" s="51"/>
      <c r="L146" s="51"/>
      <c r="M146" s="51"/>
      <c r="N146" s="51"/>
      <c r="O146" s="51"/>
      <c r="P146" s="51"/>
      <c r="Q146" s="52"/>
    </row>
    <row r="147" spans="1:17" ht="15.75">
      <c r="A147" s="51"/>
      <c r="B147" s="51"/>
      <c r="C147" s="51"/>
      <c r="D147" s="51"/>
      <c r="E147" s="51"/>
      <c r="F147" s="51"/>
      <c r="G147" s="51"/>
      <c r="H147" s="51"/>
      <c r="I147" s="51"/>
      <c r="J147" s="51"/>
      <c r="K147" s="51"/>
      <c r="L147" s="51"/>
      <c r="M147" s="51"/>
      <c r="N147" s="51"/>
      <c r="O147" s="51"/>
      <c r="P147" s="51"/>
      <c r="Q147" s="52"/>
    </row>
    <row r="148" spans="1:17" ht="15.75">
      <c r="A148" s="51"/>
      <c r="B148" s="51"/>
      <c r="C148" s="51"/>
      <c r="D148" s="51"/>
      <c r="E148" s="51"/>
      <c r="F148" s="51"/>
      <c r="G148" s="51"/>
      <c r="H148" s="51"/>
      <c r="I148" s="51"/>
      <c r="J148" s="51"/>
      <c r="K148" s="51"/>
      <c r="L148" s="51"/>
      <c r="M148" s="51"/>
      <c r="N148" s="51"/>
      <c r="O148" s="51"/>
      <c r="P148" s="51"/>
      <c r="Q148" s="52"/>
    </row>
    <row r="149" spans="1:17" ht="15.75">
      <c r="A149" s="51"/>
      <c r="B149" s="51"/>
      <c r="C149" s="51"/>
      <c r="D149" s="51"/>
      <c r="E149" s="51"/>
      <c r="F149" s="51"/>
      <c r="G149" s="51"/>
      <c r="H149" s="51"/>
      <c r="I149" s="51"/>
      <c r="J149" s="51"/>
      <c r="K149" s="51"/>
      <c r="L149" s="51"/>
      <c r="M149" s="51"/>
      <c r="N149" s="51"/>
      <c r="O149" s="51"/>
      <c r="P149" s="51"/>
      <c r="Q149" s="52"/>
    </row>
    <row r="150" spans="1:17" ht="15.75">
      <c r="A150" s="51"/>
      <c r="B150" s="51"/>
      <c r="C150" s="51"/>
      <c r="D150" s="51"/>
      <c r="E150" s="51"/>
      <c r="F150" s="51"/>
      <c r="G150" s="51"/>
      <c r="H150" s="51"/>
      <c r="I150" s="51"/>
      <c r="J150" s="51"/>
      <c r="K150" s="51"/>
      <c r="L150" s="51"/>
      <c r="M150" s="51"/>
      <c r="N150" s="51"/>
      <c r="O150" s="51"/>
      <c r="P150" s="51"/>
      <c r="Q150" s="52"/>
    </row>
    <row r="151" spans="1:17" ht="15.75">
      <c r="A151" s="51"/>
      <c r="B151" s="51"/>
      <c r="C151" s="51"/>
      <c r="D151" s="51"/>
      <c r="E151" s="51"/>
      <c r="F151" s="51"/>
      <c r="G151" s="51"/>
      <c r="H151" s="51"/>
      <c r="I151" s="51"/>
      <c r="J151" s="51"/>
      <c r="K151" s="51"/>
      <c r="L151" s="51"/>
      <c r="M151" s="51"/>
      <c r="N151" s="51"/>
      <c r="O151" s="51"/>
      <c r="P151" s="51"/>
      <c r="Q151" s="52"/>
    </row>
    <row r="152" spans="1:17" ht="15.75">
      <c r="A152" s="51"/>
      <c r="B152" s="51"/>
      <c r="C152" s="51"/>
      <c r="D152" s="51"/>
      <c r="E152" s="51"/>
      <c r="F152" s="51"/>
      <c r="G152" s="51"/>
      <c r="H152" s="51"/>
      <c r="I152" s="51"/>
      <c r="J152" s="51"/>
      <c r="K152" s="51"/>
      <c r="L152" s="51"/>
      <c r="M152" s="51"/>
      <c r="N152" s="51"/>
      <c r="O152" s="51"/>
      <c r="P152" s="51"/>
      <c r="Q152" s="52"/>
    </row>
    <row r="153" spans="1:17" ht="15.75">
      <c r="A153" s="51"/>
      <c r="B153" s="51"/>
      <c r="C153" s="51"/>
      <c r="D153" s="51"/>
      <c r="E153" s="51"/>
      <c r="F153" s="51"/>
      <c r="G153" s="51"/>
      <c r="H153" s="51"/>
      <c r="I153" s="51"/>
      <c r="J153" s="51"/>
      <c r="K153" s="51"/>
      <c r="L153" s="51"/>
      <c r="M153" s="51"/>
      <c r="N153" s="51"/>
      <c r="O153" s="51"/>
      <c r="P153" s="51"/>
      <c r="Q153" s="52"/>
    </row>
    <row r="154" spans="1:17" ht="15.75">
      <c r="A154" s="51"/>
      <c r="B154" s="51"/>
      <c r="C154" s="51"/>
      <c r="D154" s="51"/>
      <c r="E154" s="51"/>
      <c r="F154" s="51"/>
      <c r="G154" s="51"/>
      <c r="H154" s="51"/>
      <c r="I154" s="51"/>
      <c r="J154" s="51"/>
      <c r="K154" s="51"/>
      <c r="L154" s="51"/>
      <c r="M154" s="51"/>
      <c r="N154" s="51"/>
      <c r="O154" s="51"/>
      <c r="P154" s="51"/>
      <c r="Q154" s="52"/>
    </row>
    <row r="155" spans="1:17" ht="15.75">
      <c r="A155" s="51"/>
      <c r="B155" s="51"/>
      <c r="C155" s="51"/>
      <c r="D155" s="51"/>
      <c r="E155" s="51"/>
      <c r="F155" s="51"/>
      <c r="G155" s="51"/>
      <c r="H155" s="51"/>
      <c r="I155" s="51"/>
      <c r="J155" s="51"/>
      <c r="K155" s="51"/>
      <c r="L155" s="51"/>
      <c r="M155" s="51"/>
      <c r="N155" s="51"/>
      <c r="O155" s="51"/>
      <c r="P155" s="51"/>
      <c r="Q155" s="52"/>
    </row>
    <row r="156" spans="1:17" ht="15.75">
      <c r="A156" s="51"/>
      <c r="B156" s="51"/>
      <c r="C156" s="51"/>
      <c r="D156" s="51"/>
      <c r="E156" s="51"/>
      <c r="F156" s="51"/>
      <c r="G156" s="51"/>
      <c r="H156" s="51"/>
      <c r="I156" s="51"/>
      <c r="J156" s="51"/>
      <c r="K156" s="51"/>
      <c r="L156" s="51"/>
      <c r="M156" s="51"/>
      <c r="N156" s="51"/>
      <c r="O156" s="51"/>
      <c r="P156" s="51"/>
      <c r="Q156" s="52"/>
    </row>
    <row r="157" spans="1:17" ht="15.75">
      <c r="A157" s="51"/>
      <c r="B157" s="51"/>
      <c r="C157" s="51"/>
      <c r="D157" s="51"/>
      <c r="E157" s="51"/>
      <c r="F157" s="51"/>
      <c r="G157" s="51"/>
      <c r="H157" s="51"/>
      <c r="I157" s="51"/>
      <c r="J157" s="51"/>
      <c r="K157" s="51"/>
      <c r="L157" s="51"/>
      <c r="M157" s="51"/>
      <c r="N157" s="51"/>
      <c r="O157" s="51"/>
      <c r="P157" s="51"/>
      <c r="Q157" s="52"/>
    </row>
    <row r="158" spans="1:17" ht="15.75">
      <c r="A158" s="51"/>
      <c r="B158" s="51"/>
      <c r="C158" s="51"/>
      <c r="D158" s="51"/>
      <c r="E158" s="51"/>
      <c r="F158" s="51"/>
      <c r="G158" s="51"/>
      <c r="H158" s="51"/>
      <c r="I158" s="51"/>
      <c r="J158" s="51"/>
      <c r="K158" s="51"/>
      <c r="L158" s="51"/>
      <c r="M158" s="51"/>
      <c r="N158" s="51"/>
      <c r="O158" s="51"/>
      <c r="P158" s="51"/>
      <c r="Q158" s="52"/>
    </row>
    <row r="159" spans="1:17" ht="15.75">
      <c r="A159" s="51"/>
      <c r="B159" s="51"/>
      <c r="C159" s="51"/>
      <c r="D159" s="51"/>
      <c r="E159" s="51"/>
      <c r="F159" s="51"/>
      <c r="G159" s="51"/>
      <c r="H159" s="51"/>
      <c r="I159" s="51"/>
      <c r="J159" s="51"/>
      <c r="K159" s="51"/>
      <c r="L159" s="51"/>
      <c r="M159" s="51"/>
      <c r="N159" s="51"/>
      <c r="O159" s="51"/>
      <c r="P159" s="51"/>
      <c r="Q159" s="52"/>
    </row>
    <row r="160" spans="1:17" ht="15.75">
      <c r="A160" s="51"/>
      <c r="B160" s="51"/>
      <c r="C160" s="51"/>
      <c r="D160" s="51"/>
      <c r="E160" s="51"/>
      <c r="F160" s="51"/>
      <c r="G160" s="51"/>
      <c r="H160" s="51"/>
      <c r="I160" s="51"/>
      <c r="J160" s="51"/>
      <c r="K160" s="51"/>
      <c r="L160" s="51"/>
      <c r="M160" s="51"/>
      <c r="N160" s="51"/>
      <c r="O160" s="51"/>
      <c r="P160" s="51"/>
      <c r="Q160" s="52"/>
    </row>
    <row r="161" spans="1:17" ht="15.75">
      <c r="A161" s="51"/>
      <c r="B161" s="51"/>
      <c r="C161" s="51"/>
      <c r="D161" s="51"/>
      <c r="E161" s="51"/>
      <c r="F161" s="51"/>
      <c r="G161" s="51"/>
      <c r="H161" s="51"/>
      <c r="I161" s="51"/>
      <c r="J161" s="51"/>
      <c r="K161" s="51"/>
      <c r="L161" s="51"/>
      <c r="M161" s="51"/>
      <c r="N161" s="51"/>
      <c r="O161" s="51"/>
      <c r="P161" s="51"/>
      <c r="Q161" s="52"/>
    </row>
    <row r="162" spans="1:17" ht="15.75">
      <c r="A162" s="51"/>
      <c r="B162" s="51"/>
      <c r="C162" s="51"/>
      <c r="D162" s="51"/>
      <c r="E162" s="51"/>
      <c r="F162" s="51"/>
      <c r="G162" s="51"/>
      <c r="H162" s="51"/>
      <c r="I162" s="51"/>
      <c r="J162" s="51"/>
      <c r="K162" s="51"/>
      <c r="L162" s="51"/>
      <c r="M162" s="51"/>
      <c r="N162" s="51"/>
      <c r="O162" s="51"/>
      <c r="P162" s="51"/>
      <c r="Q162" s="52"/>
    </row>
    <row r="163" spans="1:17" ht="15.75">
      <c r="A163" s="51"/>
      <c r="B163" s="51"/>
      <c r="C163" s="51"/>
      <c r="D163" s="51"/>
      <c r="E163" s="51"/>
      <c r="F163" s="51"/>
      <c r="G163" s="51"/>
      <c r="H163" s="51"/>
      <c r="I163" s="51"/>
      <c r="J163" s="51"/>
      <c r="K163" s="51"/>
      <c r="L163" s="51"/>
      <c r="M163" s="51"/>
      <c r="N163" s="51"/>
      <c r="O163" s="51"/>
      <c r="P163" s="51"/>
      <c r="Q163" s="52"/>
    </row>
    <row r="164" spans="1:17" ht="15.75">
      <c r="A164" s="51"/>
      <c r="B164" s="51"/>
      <c r="C164" s="51"/>
      <c r="D164" s="51"/>
      <c r="E164" s="51"/>
      <c r="F164" s="51"/>
      <c r="G164" s="51"/>
      <c r="H164" s="51"/>
      <c r="I164" s="51"/>
      <c r="J164" s="51"/>
      <c r="K164" s="51"/>
      <c r="L164" s="51"/>
      <c r="M164" s="51"/>
      <c r="N164" s="51"/>
      <c r="O164" s="51"/>
      <c r="P164" s="51"/>
      <c r="Q164" s="52"/>
    </row>
    <row r="165" spans="1:17" ht="15.75">
      <c r="A165" s="51"/>
      <c r="B165" s="51"/>
      <c r="C165" s="51"/>
      <c r="D165" s="51"/>
      <c r="E165" s="51"/>
      <c r="F165" s="51"/>
      <c r="G165" s="51"/>
      <c r="H165" s="51"/>
      <c r="I165" s="51"/>
      <c r="J165" s="51"/>
      <c r="K165" s="51"/>
      <c r="L165" s="51"/>
      <c r="M165" s="51"/>
      <c r="N165" s="51"/>
      <c r="O165" s="51"/>
      <c r="P165" s="51"/>
      <c r="Q165" s="52"/>
    </row>
    <row r="166" spans="1:17" ht="15.75">
      <c r="A166" s="51"/>
      <c r="B166" s="51"/>
      <c r="C166" s="51"/>
      <c r="D166" s="51"/>
      <c r="E166" s="51"/>
      <c r="F166" s="51"/>
      <c r="G166" s="51"/>
      <c r="H166" s="51"/>
      <c r="I166" s="51"/>
      <c r="J166" s="51"/>
      <c r="K166" s="51"/>
      <c r="L166" s="51"/>
      <c r="M166" s="51"/>
      <c r="N166" s="51"/>
      <c r="O166" s="51"/>
      <c r="P166" s="51"/>
      <c r="Q166" s="52"/>
    </row>
    <row r="167" spans="1:17" ht="15.75">
      <c r="A167" s="51"/>
      <c r="B167" s="51"/>
      <c r="C167" s="51"/>
      <c r="D167" s="51"/>
      <c r="E167" s="51"/>
      <c r="F167" s="51"/>
      <c r="G167" s="51"/>
      <c r="H167" s="51"/>
      <c r="I167" s="51"/>
      <c r="J167" s="51"/>
      <c r="K167" s="51"/>
      <c r="L167" s="51"/>
      <c r="M167" s="51"/>
      <c r="N167" s="51"/>
      <c r="O167" s="51"/>
      <c r="P167" s="51"/>
      <c r="Q167" s="52"/>
    </row>
    <row r="168" spans="1:17" ht="15.75">
      <c r="A168" s="51"/>
      <c r="B168" s="51"/>
      <c r="C168" s="51"/>
      <c r="D168" s="51"/>
      <c r="E168" s="51"/>
      <c r="F168" s="51"/>
      <c r="G168" s="51"/>
      <c r="H168" s="51"/>
      <c r="I168" s="51"/>
      <c r="J168" s="51"/>
      <c r="K168" s="51"/>
      <c r="L168" s="51"/>
      <c r="M168" s="51"/>
      <c r="N168" s="51"/>
      <c r="O168" s="51"/>
      <c r="P168" s="51"/>
      <c r="Q168" s="52"/>
    </row>
    <row r="169" spans="1:17" ht="15.75">
      <c r="A169" s="51"/>
      <c r="B169" s="51"/>
      <c r="C169" s="51"/>
      <c r="D169" s="51"/>
      <c r="E169" s="51"/>
      <c r="F169" s="51"/>
      <c r="G169" s="51"/>
      <c r="H169" s="51"/>
      <c r="I169" s="51"/>
      <c r="J169" s="51"/>
      <c r="K169" s="51"/>
      <c r="L169" s="51"/>
      <c r="M169" s="51"/>
      <c r="N169" s="51"/>
      <c r="O169" s="51"/>
      <c r="P169" s="51"/>
      <c r="Q169" s="52"/>
    </row>
    <row r="170" spans="1:17" ht="15.75">
      <c r="A170" s="51"/>
      <c r="B170" s="51"/>
      <c r="C170" s="51"/>
      <c r="D170" s="51"/>
      <c r="E170" s="51"/>
      <c r="F170" s="51"/>
      <c r="G170" s="51"/>
      <c r="H170" s="51"/>
      <c r="I170" s="51"/>
      <c r="J170" s="51"/>
      <c r="K170" s="51"/>
      <c r="L170" s="51"/>
      <c r="M170" s="51"/>
      <c r="N170" s="51"/>
      <c r="O170" s="51"/>
      <c r="P170" s="51"/>
      <c r="Q170" s="52"/>
    </row>
    <row r="171" spans="1:17" ht="15.75">
      <c r="A171" s="51"/>
      <c r="B171" s="51"/>
      <c r="C171" s="51"/>
      <c r="D171" s="51"/>
      <c r="E171" s="51"/>
      <c r="F171" s="51"/>
      <c r="G171" s="51"/>
      <c r="H171" s="51"/>
      <c r="I171" s="51"/>
      <c r="J171" s="51"/>
      <c r="K171" s="51"/>
      <c r="L171" s="51"/>
      <c r="M171" s="51"/>
      <c r="N171" s="51"/>
      <c r="O171" s="51"/>
      <c r="P171" s="51"/>
      <c r="Q171" s="52"/>
    </row>
    <row r="172" spans="1:17" ht="15.75">
      <c r="A172" s="51"/>
      <c r="B172" s="51"/>
      <c r="C172" s="51"/>
      <c r="D172" s="51"/>
      <c r="E172" s="51"/>
      <c r="F172" s="51"/>
      <c r="G172" s="51"/>
      <c r="H172" s="51"/>
      <c r="I172" s="51"/>
      <c r="J172" s="51"/>
      <c r="K172" s="51"/>
      <c r="L172" s="51"/>
      <c r="M172" s="51"/>
      <c r="N172" s="51"/>
      <c r="O172" s="51"/>
      <c r="P172" s="51"/>
      <c r="Q172" s="52"/>
    </row>
    <row r="173" spans="1:17" ht="15.75">
      <c r="A173" s="51"/>
      <c r="B173" s="51"/>
      <c r="C173" s="51"/>
      <c r="D173" s="51"/>
      <c r="E173" s="51"/>
      <c r="F173" s="51"/>
      <c r="G173" s="51"/>
      <c r="H173" s="51"/>
      <c r="I173" s="51"/>
      <c r="J173" s="51"/>
      <c r="K173" s="51"/>
      <c r="L173" s="51"/>
      <c r="M173" s="51"/>
      <c r="N173" s="51"/>
      <c r="O173" s="51"/>
      <c r="P173" s="51"/>
      <c r="Q173" s="52"/>
    </row>
    <row r="174" spans="1:17" ht="15.75">
      <c r="A174" s="51"/>
      <c r="B174" s="51"/>
      <c r="C174" s="51"/>
      <c r="D174" s="51"/>
      <c r="E174" s="51"/>
      <c r="F174" s="51"/>
      <c r="G174" s="51"/>
      <c r="H174" s="51"/>
      <c r="I174" s="51"/>
      <c r="J174" s="51"/>
      <c r="K174" s="51"/>
      <c r="L174" s="51"/>
      <c r="M174" s="51"/>
      <c r="N174" s="51"/>
      <c r="O174" s="51"/>
      <c r="P174" s="51"/>
      <c r="Q174" s="52"/>
    </row>
    <row r="175" spans="1:17" ht="15.75">
      <c r="A175" s="51"/>
      <c r="B175" s="51"/>
      <c r="C175" s="51"/>
      <c r="D175" s="51"/>
      <c r="E175" s="51"/>
      <c r="F175" s="51"/>
      <c r="G175" s="51"/>
      <c r="H175" s="51"/>
      <c r="I175" s="51"/>
      <c r="J175" s="51"/>
      <c r="K175" s="51"/>
      <c r="L175" s="51"/>
      <c r="M175" s="51"/>
      <c r="N175" s="51"/>
      <c r="O175" s="51"/>
      <c r="P175" s="51"/>
      <c r="Q175" s="52"/>
    </row>
    <row r="176" spans="1:17" ht="15.75">
      <c r="A176" s="51"/>
      <c r="B176" s="51"/>
      <c r="C176" s="51"/>
      <c r="D176" s="51"/>
      <c r="E176" s="51"/>
      <c r="F176" s="51"/>
      <c r="G176" s="51"/>
      <c r="H176" s="51"/>
      <c r="I176" s="51"/>
      <c r="J176" s="51"/>
      <c r="K176" s="51"/>
      <c r="L176" s="51"/>
      <c r="M176" s="51"/>
      <c r="N176" s="51"/>
      <c r="O176" s="51"/>
      <c r="P176" s="51"/>
      <c r="Q176" s="52"/>
    </row>
    <row r="177" spans="1:17" ht="15.75">
      <c r="A177" s="51"/>
      <c r="B177" s="51"/>
      <c r="C177" s="51"/>
      <c r="D177" s="51"/>
      <c r="E177" s="51"/>
      <c r="F177" s="51"/>
      <c r="G177" s="51"/>
      <c r="H177" s="51"/>
      <c r="I177" s="51"/>
      <c r="J177" s="51"/>
      <c r="K177" s="51"/>
      <c r="L177" s="51"/>
      <c r="M177" s="51"/>
      <c r="N177" s="51"/>
      <c r="O177" s="51"/>
      <c r="P177" s="51"/>
      <c r="Q177" s="52"/>
    </row>
    <row r="178" spans="1:17" ht="15.75">
      <c r="A178" s="51"/>
      <c r="B178" s="51"/>
      <c r="C178" s="51"/>
      <c r="D178" s="51"/>
      <c r="E178" s="51"/>
      <c r="F178" s="51"/>
      <c r="G178" s="51"/>
      <c r="H178" s="51"/>
      <c r="I178" s="51"/>
      <c r="J178" s="51"/>
      <c r="K178" s="51"/>
      <c r="L178" s="51"/>
      <c r="M178" s="51"/>
      <c r="N178" s="51"/>
      <c r="O178" s="51"/>
      <c r="P178" s="51"/>
      <c r="Q178" s="52"/>
    </row>
    <row r="179" spans="1:17" ht="15.75">
      <c r="A179" s="51"/>
      <c r="B179" s="51"/>
      <c r="C179" s="51"/>
      <c r="D179" s="51"/>
      <c r="E179" s="51"/>
      <c r="F179" s="51"/>
      <c r="G179" s="51"/>
      <c r="H179" s="51"/>
      <c r="I179" s="51"/>
      <c r="J179" s="51"/>
      <c r="K179" s="51"/>
      <c r="L179" s="51"/>
      <c r="M179" s="51"/>
      <c r="N179" s="51"/>
      <c r="O179" s="51"/>
      <c r="P179" s="51"/>
      <c r="Q179" s="52"/>
    </row>
    <row r="180" spans="1:17" ht="15.75">
      <c r="A180" s="51"/>
      <c r="B180" s="51"/>
      <c r="C180" s="51"/>
      <c r="D180" s="51"/>
      <c r="E180" s="51"/>
      <c r="F180" s="51"/>
      <c r="G180" s="51"/>
      <c r="H180" s="51"/>
      <c r="I180" s="51"/>
      <c r="J180" s="51"/>
      <c r="K180" s="51"/>
      <c r="L180" s="51"/>
      <c r="M180" s="51"/>
      <c r="N180" s="51"/>
      <c r="O180" s="51"/>
      <c r="P180" s="51"/>
      <c r="Q180" s="52"/>
    </row>
    <row r="181" spans="1:17" ht="15.75">
      <c r="A181" s="51"/>
      <c r="B181" s="51"/>
      <c r="C181" s="51"/>
      <c r="D181" s="51"/>
      <c r="E181" s="51"/>
      <c r="F181" s="51"/>
      <c r="G181" s="51"/>
      <c r="H181" s="51"/>
      <c r="I181" s="51"/>
      <c r="J181" s="51"/>
      <c r="K181" s="51"/>
      <c r="L181" s="51"/>
      <c r="M181" s="51"/>
      <c r="N181" s="51"/>
      <c r="O181" s="51"/>
      <c r="P181" s="51"/>
      <c r="Q181" s="52"/>
    </row>
    <row r="182" spans="1:17" ht="15.75">
      <c r="A182" s="51"/>
      <c r="B182" s="51"/>
      <c r="C182" s="51"/>
      <c r="D182" s="51"/>
      <c r="E182" s="51"/>
      <c r="F182" s="51"/>
      <c r="G182" s="51"/>
      <c r="H182" s="51"/>
      <c r="I182" s="51"/>
      <c r="J182" s="51"/>
      <c r="K182" s="51"/>
      <c r="L182" s="51"/>
      <c r="M182" s="51"/>
      <c r="N182" s="51"/>
      <c r="O182" s="51"/>
      <c r="P182" s="51"/>
      <c r="Q182" s="52"/>
    </row>
    <row r="183" spans="1:17" ht="15.75">
      <c r="A183" s="51"/>
      <c r="B183" s="51"/>
      <c r="C183" s="51"/>
      <c r="D183" s="51"/>
      <c r="E183" s="51"/>
      <c r="F183" s="51"/>
      <c r="G183" s="51"/>
      <c r="H183" s="51"/>
      <c r="I183" s="51"/>
      <c r="J183" s="51"/>
      <c r="K183" s="51"/>
      <c r="L183" s="51"/>
      <c r="M183" s="51"/>
      <c r="N183" s="51"/>
      <c r="O183" s="51"/>
      <c r="P183" s="51"/>
      <c r="Q183" s="52"/>
    </row>
    <row r="184" spans="1:17" ht="15.75">
      <c r="A184" s="51"/>
      <c r="B184" s="51"/>
      <c r="C184" s="51"/>
      <c r="D184" s="51"/>
      <c r="E184" s="51"/>
      <c r="F184" s="51"/>
      <c r="G184" s="51"/>
      <c r="H184" s="51"/>
      <c r="I184" s="51"/>
      <c r="J184" s="51"/>
      <c r="K184" s="51"/>
      <c r="L184" s="51"/>
      <c r="M184" s="51"/>
      <c r="N184" s="51"/>
      <c r="O184" s="51"/>
      <c r="P184" s="51"/>
      <c r="Q184" s="52"/>
    </row>
    <row r="185" spans="1:17" ht="15.75">
      <c r="A185" s="51"/>
      <c r="B185" s="51"/>
      <c r="C185" s="51"/>
      <c r="D185" s="51"/>
      <c r="E185" s="51"/>
      <c r="F185" s="51"/>
      <c r="G185" s="51"/>
      <c r="H185" s="51"/>
      <c r="I185" s="51"/>
      <c r="J185" s="51"/>
      <c r="K185" s="51"/>
      <c r="L185" s="51"/>
      <c r="M185" s="51"/>
      <c r="N185" s="51"/>
      <c r="O185" s="51"/>
      <c r="P185" s="51"/>
      <c r="Q185" s="52"/>
    </row>
    <row r="186" spans="1:17" ht="15.75">
      <c r="A186" s="51"/>
      <c r="B186" s="51"/>
      <c r="C186" s="51"/>
      <c r="D186" s="51"/>
      <c r="E186" s="51"/>
      <c r="F186" s="51"/>
      <c r="G186" s="51"/>
      <c r="H186" s="51"/>
      <c r="I186" s="51"/>
      <c r="J186" s="51"/>
      <c r="K186" s="51"/>
      <c r="L186" s="51"/>
      <c r="M186" s="51"/>
      <c r="N186" s="51"/>
      <c r="O186" s="51"/>
      <c r="P186" s="51"/>
      <c r="Q186" s="52"/>
    </row>
    <row r="187" spans="1:17" ht="15.75">
      <c r="A187" s="51"/>
      <c r="B187" s="51"/>
      <c r="C187" s="51"/>
      <c r="D187" s="51"/>
      <c r="E187" s="51"/>
      <c r="F187" s="51"/>
      <c r="G187" s="51"/>
      <c r="H187" s="51"/>
      <c r="I187" s="51"/>
      <c r="J187" s="51"/>
      <c r="K187" s="51"/>
      <c r="L187" s="51"/>
      <c r="M187" s="51"/>
      <c r="N187" s="51"/>
      <c r="O187" s="51"/>
      <c r="P187" s="51"/>
      <c r="Q187" s="52"/>
    </row>
    <row r="188" spans="1:17" ht="15.75">
      <c r="A188" s="51"/>
      <c r="B188" s="51"/>
      <c r="C188" s="51"/>
      <c r="D188" s="51"/>
      <c r="E188" s="51"/>
      <c r="F188" s="51"/>
      <c r="G188" s="51"/>
      <c r="H188" s="51"/>
      <c r="I188" s="51"/>
      <c r="J188" s="51"/>
      <c r="K188" s="51"/>
      <c r="L188" s="51"/>
      <c r="M188" s="51"/>
      <c r="N188" s="51"/>
      <c r="O188" s="51"/>
      <c r="P188" s="51"/>
      <c r="Q188" s="52"/>
    </row>
    <row r="189" spans="1:17" ht="15.75">
      <c r="A189" s="51"/>
      <c r="B189" s="51"/>
      <c r="C189" s="51"/>
      <c r="D189" s="51"/>
      <c r="E189" s="51"/>
      <c r="F189" s="51"/>
      <c r="G189" s="51"/>
      <c r="H189" s="51"/>
      <c r="I189" s="51"/>
      <c r="J189" s="51"/>
      <c r="K189" s="51"/>
      <c r="L189" s="51"/>
      <c r="M189" s="51"/>
      <c r="N189" s="51"/>
      <c r="O189" s="51"/>
      <c r="P189" s="51"/>
      <c r="Q189" s="52"/>
    </row>
    <row r="190" spans="1:17" ht="15.75">
      <c r="A190" s="51"/>
      <c r="B190" s="51"/>
      <c r="C190" s="51"/>
      <c r="D190" s="51"/>
      <c r="E190" s="51"/>
      <c r="F190" s="51"/>
      <c r="G190" s="51"/>
      <c r="H190" s="51"/>
      <c r="I190" s="51"/>
      <c r="J190" s="51"/>
      <c r="K190" s="51"/>
      <c r="L190" s="51"/>
      <c r="M190" s="51"/>
      <c r="N190" s="51"/>
      <c r="O190" s="51"/>
      <c r="P190" s="51"/>
      <c r="Q190" s="52"/>
    </row>
    <row r="191" spans="1:17" ht="15.75">
      <c r="A191" s="51"/>
      <c r="B191" s="51"/>
      <c r="C191" s="51"/>
      <c r="D191" s="51"/>
      <c r="E191" s="51"/>
      <c r="F191" s="51"/>
      <c r="G191" s="51"/>
      <c r="H191" s="51"/>
      <c r="I191" s="51"/>
      <c r="J191" s="51"/>
      <c r="K191" s="51"/>
      <c r="L191" s="51"/>
      <c r="M191" s="51"/>
      <c r="N191" s="51"/>
      <c r="O191" s="51"/>
      <c r="P191" s="51"/>
      <c r="Q191" s="52"/>
    </row>
    <row r="192" spans="1:17" ht="15.75">
      <c r="A192" s="51"/>
      <c r="B192" s="51"/>
      <c r="C192" s="51"/>
      <c r="D192" s="51"/>
      <c r="E192" s="51"/>
      <c r="F192" s="51"/>
      <c r="G192" s="51"/>
      <c r="H192" s="51"/>
      <c r="I192" s="51"/>
      <c r="J192" s="51"/>
      <c r="K192" s="51"/>
      <c r="L192" s="51"/>
      <c r="M192" s="51"/>
      <c r="N192" s="51"/>
      <c r="O192" s="51"/>
      <c r="P192" s="51"/>
      <c r="Q192" s="52"/>
    </row>
    <row r="193" spans="1:17" ht="15.75">
      <c r="A193" s="51"/>
      <c r="B193" s="51"/>
      <c r="C193" s="51"/>
      <c r="D193" s="51"/>
      <c r="E193" s="51"/>
      <c r="F193" s="51"/>
      <c r="G193" s="51"/>
      <c r="H193" s="51"/>
      <c r="I193" s="51"/>
      <c r="J193" s="51"/>
      <c r="K193" s="51"/>
      <c r="L193" s="51"/>
      <c r="M193" s="51"/>
      <c r="N193" s="51"/>
      <c r="O193" s="51"/>
      <c r="P193" s="51"/>
      <c r="Q193" s="52"/>
    </row>
    <row r="194" spans="1:17" ht="15.75">
      <c r="A194" s="51"/>
      <c r="B194" s="51"/>
      <c r="C194" s="51"/>
      <c r="D194" s="51"/>
      <c r="E194" s="51"/>
      <c r="F194" s="51"/>
      <c r="G194" s="51"/>
      <c r="H194" s="51"/>
      <c r="I194" s="51"/>
      <c r="J194" s="51"/>
      <c r="K194" s="51"/>
      <c r="L194" s="51"/>
      <c r="M194" s="51"/>
      <c r="N194" s="51"/>
      <c r="O194" s="51"/>
      <c r="P194" s="51"/>
      <c r="Q194" s="52"/>
    </row>
    <row r="195" spans="1:17" ht="15.75">
      <c r="A195" s="51"/>
      <c r="B195" s="51"/>
      <c r="C195" s="51"/>
      <c r="D195" s="51"/>
      <c r="E195" s="51"/>
      <c r="F195" s="51"/>
      <c r="G195" s="51"/>
      <c r="H195" s="51"/>
      <c r="I195" s="51"/>
      <c r="J195" s="51"/>
      <c r="K195" s="51"/>
      <c r="L195" s="51"/>
      <c r="M195" s="51"/>
      <c r="N195" s="51"/>
      <c r="O195" s="51"/>
      <c r="P195" s="51"/>
      <c r="Q195" s="52"/>
    </row>
    <row r="196" spans="1:17" ht="15.75">
      <c r="A196" s="51"/>
      <c r="B196" s="51"/>
      <c r="C196" s="51"/>
      <c r="D196" s="51"/>
      <c r="E196" s="51"/>
      <c r="F196" s="51"/>
      <c r="G196" s="51"/>
      <c r="H196" s="51"/>
      <c r="I196" s="51"/>
      <c r="J196" s="51"/>
      <c r="K196" s="51"/>
      <c r="L196" s="51"/>
      <c r="M196" s="51"/>
      <c r="N196" s="51"/>
      <c r="O196" s="51"/>
      <c r="P196" s="51"/>
      <c r="Q196" s="52"/>
    </row>
    <row r="197" spans="1:17" ht="15.75">
      <c r="A197" s="51"/>
      <c r="B197" s="51"/>
      <c r="C197" s="51"/>
      <c r="D197" s="51"/>
      <c r="E197" s="51"/>
      <c r="F197" s="51"/>
      <c r="G197" s="51"/>
      <c r="H197" s="51"/>
      <c r="I197" s="51"/>
      <c r="J197" s="51"/>
      <c r="K197" s="51"/>
      <c r="L197" s="51"/>
      <c r="M197" s="51"/>
      <c r="N197" s="51"/>
      <c r="O197" s="51"/>
      <c r="P197" s="51"/>
      <c r="Q197" s="52"/>
    </row>
    <row r="198" spans="1:17" ht="15.75">
      <c r="A198" s="51"/>
      <c r="B198" s="51"/>
      <c r="C198" s="51"/>
      <c r="D198" s="51"/>
      <c r="E198" s="51"/>
      <c r="F198" s="51"/>
      <c r="G198" s="51"/>
      <c r="H198" s="51"/>
      <c r="I198" s="51"/>
      <c r="J198" s="51"/>
      <c r="K198" s="51"/>
      <c r="L198" s="51"/>
      <c r="M198" s="51"/>
      <c r="N198" s="51"/>
      <c r="O198" s="51"/>
      <c r="P198" s="51"/>
      <c r="Q198" s="52"/>
    </row>
    <row r="199" spans="1:17" ht="15.75">
      <c r="A199" s="51"/>
      <c r="B199" s="51"/>
      <c r="C199" s="51"/>
      <c r="D199" s="51"/>
      <c r="E199" s="51"/>
      <c r="F199" s="51"/>
      <c r="G199" s="51"/>
      <c r="H199" s="51"/>
      <c r="I199" s="51"/>
      <c r="J199" s="51"/>
      <c r="K199" s="51"/>
      <c r="L199" s="51"/>
      <c r="M199" s="51"/>
      <c r="N199" s="51"/>
      <c r="O199" s="51"/>
      <c r="P199" s="51"/>
      <c r="Q199" s="52"/>
    </row>
    <row r="200" spans="1:17" ht="15.75">
      <c r="A200" s="51"/>
      <c r="B200" s="51"/>
      <c r="C200" s="51"/>
      <c r="D200" s="51"/>
      <c r="E200" s="51"/>
      <c r="F200" s="51"/>
      <c r="G200" s="51"/>
      <c r="H200" s="51"/>
      <c r="I200" s="51"/>
      <c r="J200" s="51"/>
      <c r="K200" s="51"/>
      <c r="L200" s="51"/>
      <c r="M200" s="51"/>
      <c r="N200" s="51"/>
      <c r="O200" s="51"/>
      <c r="P200" s="51"/>
      <c r="Q200" s="52"/>
    </row>
    <row r="201" spans="1:17" ht="15.75">
      <c r="A201" s="51"/>
      <c r="B201" s="51"/>
      <c r="C201" s="51"/>
      <c r="D201" s="51"/>
      <c r="E201" s="51"/>
      <c r="F201" s="51"/>
      <c r="G201" s="51"/>
      <c r="H201" s="51"/>
      <c r="I201" s="51"/>
      <c r="J201" s="51"/>
      <c r="K201" s="51"/>
      <c r="L201" s="51"/>
      <c r="M201" s="51"/>
      <c r="N201" s="51"/>
      <c r="O201" s="51"/>
      <c r="P201" s="51"/>
      <c r="Q201" s="52"/>
    </row>
    <row r="202" spans="1:17" ht="15.75">
      <c r="A202" s="51"/>
      <c r="B202" s="51"/>
      <c r="C202" s="51"/>
      <c r="D202" s="51"/>
      <c r="E202" s="51"/>
      <c r="F202" s="51"/>
      <c r="G202" s="51"/>
      <c r="H202" s="51"/>
      <c r="I202" s="51"/>
      <c r="J202" s="51"/>
      <c r="K202" s="51"/>
      <c r="L202" s="51"/>
      <c r="M202" s="51"/>
      <c r="N202" s="51"/>
      <c r="O202" s="51"/>
      <c r="P202" s="51"/>
      <c r="Q202" s="52"/>
    </row>
    <row r="203" spans="1:17" ht="15.75">
      <c r="A203" s="51"/>
      <c r="B203" s="51"/>
      <c r="C203" s="51"/>
      <c r="D203" s="51"/>
      <c r="E203" s="51"/>
      <c r="F203" s="51"/>
      <c r="G203" s="51"/>
      <c r="H203" s="51"/>
      <c r="I203" s="51"/>
      <c r="J203" s="51"/>
      <c r="K203" s="51"/>
      <c r="L203" s="51"/>
      <c r="M203" s="51"/>
      <c r="N203" s="51"/>
      <c r="O203" s="51"/>
      <c r="P203" s="51"/>
      <c r="Q203" s="52"/>
    </row>
    <row r="204" spans="1:17" ht="15.75">
      <c r="A204" s="51"/>
      <c r="B204" s="51"/>
      <c r="C204" s="51"/>
      <c r="D204" s="51"/>
      <c r="E204" s="51"/>
      <c r="F204" s="51"/>
      <c r="G204" s="51"/>
      <c r="H204" s="51"/>
      <c r="I204" s="51"/>
      <c r="J204" s="51"/>
      <c r="K204" s="51"/>
      <c r="L204" s="51"/>
      <c r="M204" s="51"/>
      <c r="N204" s="51"/>
      <c r="O204" s="51"/>
      <c r="P204" s="51"/>
      <c r="Q204" s="52"/>
    </row>
    <row r="205" spans="1:17" ht="15.75">
      <c r="A205" s="51"/>
      <c r="B205" s="51"/>
      <c r="C205" s="51"/>
      <c r="D205" s="51"/>
      <c r="E205" s="51"/>
      <c r="F205" s="51"/>
      <c r="G205" s="51"/>
      <c r="H205" s="51"/>
      <c r="I205" s="51"/>
      <c r="J205" s="51"/>
      <c r="K205" s="51"/>
      <c r="L205" s="51"/>
      <c r="M205" s="51"/>
      <c r="N205" s="51"/>
      <c r="O205" s="51"/>
      <c r="P205" s="51"/>
      <c r="Q205" s="52"/>
    </row>
    <row r="206" spans="1:17" ht="15.75">
      <c r="A206" s="51"/>
      <c r="B206" s="51"/>
      <c r="C206" s="51"/>
      <c r="D206" s="51"/>
      <c r="E206" s="51"/>
      <c r="F206" s="51"/>
      <c r="G206" s="51"/>
      <c r="H206" s="51"/>
      <c r="I206" s="51"/>
      <c r="J206" s="51"/>
      <c r="K206" s="51"/>
      <c r="L206" s="51"/>
      <c r="M206" s="51"/>
      <c r="N206" s="51"/>
      <c r="O206" s="51"/>
      <c r="P206" s="51"/>
      <c r="Q206" s="52"/>
    </row>
    <row r="207" spans="1:17" ht="15.75">
      <c r="A207" s="51"/>
      <c r="B207" s="51"/>
      <c r="C207" s="51"/>
      <c r="D207" s="51"/>
      <c r="E207" s="51"/>
      <c r="F207" s="51"/>
      <c r="G207" s="51"/>
      <c r="H207" s="51"/>
      <c r="I207" s="51"/>
      <c r="J207" s="51"/>
      <c r="K207" s="51"/>
      <c r="L207" s="51"/>
      <c r="M207" s="51"/>
      <c r="N207" s="51"/>
      <c r="O207" s="51"/>
      <c r="P207" s="51"/>
      <c r="Q207" s="52"/>
    </row>
    <row r="208" spans="1:17" ht="15.75">
      <c r="A208" s="51"/>
      <c r="B208" s="51"/>
      <c r="C208" s="51"/>
      <c r="D208" s="51"/>
      <c r="E208" s="51"/>
      <c r="F208" s="51"/>
      <c r="G208" s="51"/>
      <c r="H208" s="51"/>
      <c r="I208" s="51"/>
      <c r="J208" s="51"/>
      <c r="K208" s="51"/>
      <c r="L208" s="51"/>
      <c r="M208" s="51"/>
      <c r="N208" s="51"/>
      <c r="O208" s="51"/>
      <c r="P208" s="51"/>
      <c r="Q208" s="52"/>
    </row>
    <row r="209" spans="1:17" ht="15.75">
      <c r="A209" s="51"/>
      <c r="B209" s="51"/>
      <c r="C209" s="51"/>
      <c r="D209" s="51"/>
      <c r="E209" s="51"/>
      <c r="F209" s="51"/>
      <c r="G209" s="51"/>
      <c r="H209" s="51"/>
      <c r="I209" s="51"/>
      <c r="J209" s="51"/>
      <c r="K209" s="51"/>
      <c r="L209" s="51"/>
      <c r="M209" s="51"/>
      <c r="N209" s="51"/>
      <c r="O209" s="51"/>
      <c r="P209" s="51"/>
      <c r="Q209" s="52"/>
    </row>
    <row r="210" spans="1:17" ht="15.75">
      <c r="A210" s="51"/>
      <c r="B210" s="51"/>
      <c r="C210" s="51"/>
      <c r="D210" s="51"/>
      <c r="E210" s="51"/>
      <c r="F210" s="51"/>
      <c r="G210" s="51"/>
      <c r="H210" s="51"/>
      <c r="I210" s="51"/>
      <c r="J210" s="51"/>
      <c r="K210" s="51"/>
      <c r="L210" s="51"/>
      <c r="M210" s="51"/>
      <c r="N210" s="51"/>
      <c r="O210" s="51"/>
      <c r="P210" s="51"/>
      <c r="Q210" s="52"/>
    </row>
    <row r="211" spans="1:17" ht="15.75">
      <c r="A211" s="51"/>
      <c r="B211" s="51"/>
      <c r="C211" s="51"/>
      <c r="D211" s="51"/>
      <c r="E211" s="51"/>
      <c r="F211" s="51"/>
      <c r="G211" s="51"/>
      <c r="H211" s="51"/>
      <c r="I211" s="51"/>
      <c r="J211" s="51"/>
      <c r="K211" s="51"/>
      <c r="L211" s="51"/>
      <c r="M211" s="51"/>
      <c r="N211" s="51"/>
      <c r="O211" s="51"/>
      <c r="P211" s="51"/>
      <c r="Q211" s="52"/>
    </row>
    <row r="212" spans="1:17" ht="15.75">
      <c r="A212" s="51"/>
      <c r="B212" s="51"/>
      <c r="C212" s="51"/>
      <c r="D212" s="51"/>
      <c r="E212" s="51"/>
      <c r="F212" s="51"/>
      <c r="G212" s="51"/>
      <c r="H212" s="51"/>
      <c r="I212" s="51"/>
      <c r="J212" s="51"/>
      <c r="K212" s="51"/>
      <c r="L212" s="51"/>
      <c r="M212" s="51"/>
      <c r="N212" s="51"/>
      <c r="O212" s="51"/>
      <c r="P212" s="51"/>
      <c r="Q212" s="52"/>
    </row>
    <row r="213" spans="1:17" ht="15.75">
      <c r="A213" s="51"/>
      <c r="B213" s="51"/>
      <c r="C213" s="51"/>
      <c r="D213" s="51"/>
      <c r="E213" s="51"/>
      <c r="F213" s="51"/>
      <c r="G213" s="51"/>
      <c r="H213" s="51"/>
      <c r="I213" s="51"/>
      <c r="J213" s="51"/>
      <c r="K213" s="51"/>
      <c r="L213" s="51"/>
      <c r="M213" s="51"/>
      <c r="N213" s="51"/>
      <c r="O213" s="51"/>
      <c r="P213" s="51"/>
      <c r="Q213" s="52"/>
    </row>
    <row r="214" spans="1:17" ht="15.75">
      <c r="A214" s="51"/>
      <c r="B214" s="51"/>
      <c r="C214" s="51"/>
      <c r="D214" s="51"/>
      <c r="E214" s="51"/>
      <c r="F214" s="51"/>
      <c r="G214" s="51"/>
      <c r="H214" s="51"/>
      <c r="I214" s="51"/>
      <c r="J214" s="51"/>
      <c r="K214" s="51"/>
      <c r="L214" s="51"/>
      <c r="M214" s="51"/>
      <c r="N214" s="51"/>
      <c r="O214" s="51"/>
      <c r="P214" s="51"/>
      <c r="Q214" s="52"/>
    </row>
    <row r="215" spans="1:17" ht="15.75">
      <c r="A215" s="51"/>
      <c r="B215" s="51"/>
      <c r="C215" s="51"/>
      <c r="D215" s="51"/>
      <c r="E215" s="51"/>
      <c r="F215" s="51"/>
      <c r="G215" s="51"/>
      <c r="H215" s="51"/>
      <c r="I215" s="51"/>
      <c r="J215" s="51"/>
      <c r="K215" s="51"/>
      <c r="L215" s="51"/>
      <c r="M215" s="51"/>
      <c r="N215" s="51"/>
      <c r="O215" s="51"/>
      <c r="P215" s="51"/>
      <c r="Q215" s="52"/>
    </row>
    <row r="216" spans="1:17" ht="15.75">
      <c r="A216" s="51"/>
      <c r="B216" s="51"/>
      <c r="C216" s="51"/>
      <c r="D216" s="51"/>
      <c r="E216" s="51"/>
      <c r="F216" s="51"/>
      <c r="G216" s="51"/>
      <c r="H216" s="51"/>
      <c r="I216" s="51"/>
      <c r="J216" s="51"/>
      <c r="K216" s="51"/>
      <c r="L216" s="51"/>
      <c r="M216" s="51"/>
      <c r="N216" s="51"/>
      <c r="O216" s="51"/>
      <c r="P216" s="51"/>
      <c r="Q216" s="52"/>
    </row>
    <row r="217" spans="1:17" ht="15.75">
      <c r="A217" s="51"/>
      <c r="B217" s="51"/>
      <c r="C217" s="51"/>
      <c r="D217" s="51"/>
      <c r="E217" s="51"/>
      <c r="F217" s="51"/>
      <c r="G217" s="51"/>
      <c r="H217" s="51"/>
      <c r="I217" s="51"/>
      <c r="J217" s="51"/>
      <c r="K217" s="51"/>
      <c r="L217" s="51"/>
      <c r="M217" s="51"/>
      <c r="N217" s="51"/>
      <c r="O217" s="51"/>
      <c r="P217" s="51"/>
      <c r="Q217" s="52"/>
    </row>
    <row r="218" spans="1:17" ht="15.75">
      <c r="A218" s="51"/>
      <c r="B218" s="51"/>
      <c r="C218" s="51"/>
      <c r="D218" s="51"/>
      <c r="E218" s="51"/>
      <c r="F218" s="51"/>
      <c r="G218" s="51"/>
      <c r="H218" s="51"/>
      <c r="I218" s="51"/>
      <c r="J218" s="51"/>
      <c r="K218" s="51"/>
      <c r="L218" s="51"/>
      <c r="M218" s="51"/>
      <c r="N218" s="51"/>
      <c r="O218" s="51"/>
      <c r="P218" s="51"/>
      <c r="Q218" s="52"/>
    </row>
    <row r="219" spans="1:17" ht="15.75">
      <c r="A219" s="51"/>
      <c r="B219" s="51"/>
      <c r="C219" s="51"/>
      <c r="D219" s="51"/>
      <c r="E219" s="51"/>
      <c r="F219" s="51"/>
      <c r="G219" s="51"/>
      <c r="H219" s="51"/>
      <c r="I219" s="51"/>
      <c r="J219" s="51"/>
      <c r="K219" s="51"/>
      <c r="L219" s="51"/>
      <c r="M219" s="51"/>
      <c r="N219" s="51"/>
      <c r="O219" s="51"/>
      <c r="P219" s="51"/>
      <c r="Q219" s="52"/>
    </row>
    <row r="220" spans="1:17" ht="15.75">
      <c r="A220" s="51"/>
      <c r="B220" s="51"/>
      <c r="C220" s="51"/>
      <c r="D220" s="51"/>
      <c r="E220" s="51"/>
      <c r="F220" s="51"/>
      <c r="G220" s="51"/>
      <c r="H220" s="51"/>
      <c r="I220" s="51"/>
      <c r="J220" s="51"/>
      <c r="K220" s="51"/>
      <c r="L220" s="51"/>
      <c r="M220" s="51"/>
      <c r="N220" s="51"/>
      <c r="O220" s="51"/>
      <c r="P220" s="51"/>
      <c r="Q220" s="52"/>
    </row>
    <row r="221" spans="1:17" ht="15.75">
      <c r="A221" s="51"/>
      <c r="B221" s="51"/>
      <c r="C221" s="51"/>
      <c r="D221" s="51"/>
      <c r="E221" s="51"/>
      <c r="F221" s="51"/>
      <c r="G221" s="51"/>
      <c r="H221" s="51"/>
      <c r="I221" s="51"/>
      <c r="J221" s="51"/>
      <c r="K221" s="51"/>
      <c r="L221" s="51"/>
      <c r="M221" s="51"/>
      <c r="N221" s="51"/>
      <c r="O221" s="51"/>
      <c r="P221" s="51"/>
      <c r="Q221" s="52"/>
    </row>
    <row r="222" spans="1:17" ht="15.75">
      <c r="A222" s="51"/>
      <c r="B222" s="51"/>
      <c r="C222" s="51"/>
      <c r="D222" s="51"/>
      <c r="E222" s="51"/>
      <c r="F222" s="51"/>
      <c r="G222" s="51"/>
      <c r="H222" s="51"/>
      <c r="I222" s="51"/>
      <c r="J222" s="51"/>
      <c r="K222" s="51"/>
      <c r="L222" s="51"/>
      <c r="M222" s="51"/>
      <c r="N222" s="51"/>
      <c r="O222" s="51"/>
      <c r="P222" s="51"/>
      <c r="Q222" s="52"/>
    </row>
    <row r="223" spans="1:17" ht="15.75">
      <c r="A223" s="51"/>
      <c r="B223" s="51"/>
      <c r="C223" s="51"/>
      <c r="D223" s="51"/>
      <c r="E223" s="51"/>
      <c r="F223" s="51"/>
      <c r="G223" s="51"/>
      <c r="H223" s="51"/>
      <c r="I223" s="51"/>
      <c r="J223" s="51"/>
      <c r="K223" s="51"/>
      <c r="L223" s="51"/>
      <c r="M223" s="51"/>
      <c r="N223" s="51"/>
      <c r="O223" s="51"/>
      <c r="P223" s="51"/>
      <c r="Q223" s="52"/>
    </row>
    <row r="224" spans="1:17" ht="15.75">
      <c r="A224" s="51"/>
      <c r="B224" s="51"/>
      <c r="C224" s="51"/>
      <c r="D224" s="51"/>
      <c r="E224" s="51"/>
      <c r="F224" s="51"/>
      <c r="G224" s="51"/>
      <c r="H224" s="51"/>
      <c r="I224" s="51"/>
      <c r="J224" s="51"/>
      <c r="K224" s="51"/>
      <c r="L224" s="51"/>
      <c r="M224" s="51"/>
      <c r="N224" s="51"/>
      <c r="O224" s="51"/>
      <c r="P224" s="51"/>
      <c r="Q224" s="52"/>
    </row>
    <row r="225" ht="15.75">
      <c r="G225" s="51"/>
    </row>
    <row r="226" ht="15.75">
      <c r="G226" s="51"/>
    </row>
    <row r="227" ht="15.75">
      <c r="G227" s="51"/>
    </row>
  </sheetData>
  <sheetProtection/>
  <mergeCells count="28">
    <mergeCell ref="D15:E15"/>
    <mergeCell ref="B16:B23"/>
    <mergeCell ref="C16:E16"/>
    <mergeCell ref="D17:D19"/>
    <mergeCell ref="C20:E20"/>
    <mergeCell ref="C40:E40"/>
    <mergeCell ref="C23:E23"/>
    <mergeCell ref="C17:C19"/>
    <mergeCell ref="C21:C22"/>
    <mergeCell ref="C24:E24"/>
    <mergeCell ref="C41:E41"/>
    <mergeCell ref="B24:B32"/>
    <mergeCell ref="B33:B36"/>
    <mergeCell ref="B37:B40"/>
    <mergeCell ref="B12:W12"/>
    <mergeCell ref="C32:E32"/>
    <mergeCell ref="C33:E33"/>
    <mergeCell ref="C34:E34"/>
    <mergeCell ref="D21:D22"/>
    <mergeCell ref="D28:D30"/>
    <mergeCell ref="C35:E35"/>
    <mergeCell ref="C26:C27"/>
    <mergeCell ref="C38:E38"/>
    <mergeCell ref="C39:E39"/>
    <mergeCell ref="C36:E36"/>
    <mergeCell ref="C37:E37"/>
    <mergeCell ref="D25:D27"/>
    <mergeCell ref="C31:E31"/>
  </mergeCells>
  <printOptions/>
  <pageMargins left="0.787401575" right="0.787401575" top="0.984251969" bottom="0.984251969"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W194"/>
  <sheetViews>
    <sheetView zoomScale="60" zoomScaleNormal="60" zoomScalePageLayoutView="0" workbookViewId="0" topLeftCell="C31">
      <selection activeCell="P47" sqref="P47"/>
    </sheetView>
  </sheetViews>
  <sheetFormatPr defaultColWidth="11.421875" defaultRowHeight="15"/>
  <cols>
    <col min="1" max="1" width="15.421875" style="0" customWidth="1"/>
    <col min="2" max="2" width="19.421875" style="0" customWidth="1"/>
    <col min="3" max="3" width="25.421875" style="0" customWidth="1"/>
    <col min="4" max="4" width="17.8515625" style="0" customWidth="1"/>
    <col min="5" max="5" width="29.421875" style="0" customWidth="1"/>
    <col min="6" max="6" width="20.421875" style="0" customWidth="1"/>
    <col min="7" max="7" width="14.7109375" style="24" customWidth="1"/>
    <col min="8" max="15" width="14.7109375" style="0" customWidth="1"/>
    <col min="16" max="18" width="12.421875" style="0" customWidth="1"/>
    <col min="19" max="19" width="45.421875" style="0" customWidth="1"/>
  </cols>
  <sheetData>
    <row r="1" spans="1:6" ht="15.75">
      <c r="A1" s="1" t="s">
        <v>0</v>
      </c>
      <c r="B1" s="1"/>
      <c r="C1" s="1"/>
      <c r="D1" s="1"/>
      <c r="E1" s="1" t="s">
        <v>1</v>
      </c>
      <c r="F1" s="1"/>
    </row>
    <row r="2" spans="1:6" ht="15.75">
      <c r="A2" s="1" t="s">
        <v>2</v>
      </c>
      <c r="B2" s="1"/>
      <c r="C2" s="1"/>
      <c r="D2" s="1"/>
      <c r="E2" s="1" t="s">
        <v>3</v>
      </c>
      <c r="F2" s="1"/>
    </row>
    <row r="3" spans="1:6" ht="15.75">
      <c r="A3" s="1" t="s">
        <v>4</v>
      </c>
      <c r="B3" s="1"/>
      <c r="C3" s="1"/>
      <c r="D3" s="1"/>
      <c r="E3" s="1" t="s">
        <v>5</v>
      </c>
      <c r="F3" s="1"/>
    </row>
    <row r="4" spans="1:6" ht="15.75">
      <c r="A4" s="1" t="s">
        <v>6</v>
      </c>
      <c r="B4" s="1"/>
      <c r="C4" s="1"/>
      <c r="D4" s="1"/>
      <c r="E4" s="1"/>
      <c r="F4" s="1"/>
    </row>
    <row r="5" spans="1:6" ht="15.75">
      <c r="A5" s="2" t="s">
        <v>7</v>
      </c>
      <c r="B5" s="2"/>
      <c r="C5" s="2"/>
      <c r="D5" s="2"/>
      <c r="E5" s="2"/>
      <c r="F5" s="2"/>
    </row>
    <row r="6" spans="1:6" ht="15.75">
      <c r="A6" s="2" t="s">
        <v>8</v>
      </c>
      <c r="B6" s="2"/>
      <c r="C6" s="2"/>
      <c r="D6" s="2"/>
      <c r="E6" s="2"/>
      <c r="F6" s="2"/>
    </row>
    <row r="7" spans="1:6" ht="15.75">
      <c r="A7" s="3"/>
      <c r="B7" s="3"/>
      <c r="C7" s="3"/>
      <c r="D7" s="3"/>
      <c r="E7" s="3"/>
      <c r="F7" s="3"/>
    </row>
    <row r="8" spans="1:6" ht="15.75">
      <c r="A8" s="3"/>
      <c r="B8" s="3"/>
      <c r="C8" s="3"/>
      <c r="D8" s="3"/>
      <c r="E8" s="3"/>
      <c r="F8" s="3"/>
    </row>
    <row r="9" spans="1:6" ht="15.75">
      <c r="A9" s="3"/>
      <c r="B9" s="3"/>
      <c r="C9" s="3"/>
      <c r="D9" s="3"/>
      <c r="E9" s="3"/>
      <c r="F9" s="3"/>
    </row>
    <row r="10" spans="1:6" ht="15.75">
      <c r="A10" s="3"/>
      <c r="B10" s="3"/>
      <c r="C10" s="3"/>
      <c r="D10" s="3"/>
      <c r="E10" s="3"/>
      <c r="F10" s="3"/>
    </row>
    <row r="11" spans="1:7" ht="18.75">
      <c r="A11" s="3"/>
      <c r="B11" s="3"/>
      <c r="C11" s="3"/>
      <c r="D11" s="6"/>
      <c r="E11" s="7"/>
      <c r="F11" s="7"/>
      <c r="G11" s="25"/>
    </row>
    <row r="12" spans="2:23" ht="15.75">
      <c r="B12" s="451" t="s">
        <v>311</v>
      </c>
      <c r="C12" s="452"/>
      <c r="D12" s="452"/>
      <c r="E12" s="452"/>
      <c r="F12" s="452"/>
      <c r="G12" s="452"/>
      <c r="H12" s="452"/>
      <c r="I12" s="452"/>
      <c r="J12" s="452"/>
      <c r="K12" s="452"/>
      <c r="L12" s="452"/>
      <c r="M12" s="452"/>
      <c r="N12" s="452"/>
      <c r="O12" s="452"/>
      <c r="P12" s="452"/>
      <c r="Q12" s="452"/>
      <c r="R12" s="452"/>
      <c r="S12" s="452"/>
      <c r="T12" s="452"/>
      <c r="U12" s="452"/>
      <c r="V12" s="452"/>
      <c r="W12" s="452"/>
    </row>
    <row r="13" ht="15.75">
      <c r="B13" s="351" t="s">
        <v>338</v>
      </c>
    </row>
    <row r="14" spans="7:8" ht="6.75" customHeight="1" thickBot="1">
      <c r="G14"/>
      <c r="H14" s="24"/>
    </row>
    <row r="15" spans="2:19" ht="49.5" customHeight="1" thickBot="1" thickTop="1">
      <c r="B15" s="89" t="s">
        <v>272</v>
      </c>
      <c r="C15" s="89" t="s">
        <v>9</v>
      </c>
      <c r="D15" s="472" t="s">
        <v>235</v>
      </c>
      <c r="E15" s="472"/>
      <c r="F15" s="45" t="s">
        <v>137</v>
      </c>
      <c r="G15" s="44" t="s">
        <v>154</v>
      </c>
      <c r="H15" s="44" t="s">
        <v>155</v>
      </c>
      <c r="I15" s="44" t="s">
        <v>156</v>
      </c>
      <c r="J15" s="44" t="s">
        <v>157</v>
      </c>
      <c r="K15" s="44" t="s">
        <v>158</v>
      </c>
      <c r="L15" s="44" t="s">
        <v>159</v>
      </c>
      <c r="M15" s="44" t="s">
        <v>160</v>
      </c>
      <c r="N15" s="44" t="s">
        <v>161</v>
      </c>
      <c r="O15" s="44" t="s">
        <v>59</v>
      </c>
      <c r="P15" s="44" t="s">
        <v>229</v>
      </c>
      <c r="Q15" s="44" t="s">
        <v>291</v>
      </c>
      <c r="R15" s="44" t="s">
        <v>292</v>
      </c>
      <c r="S15" s="44" t="s">
        <v>11</v>
      </c>
    </row>
    <row r="16" spans="2:19" ht="57" customHeight="1" thickBot="1" thickTop="1">
      <c r="B16" s="390" t="s">
        <v>12</v>
      </c>
      <c r="C16" s="387" t="s">
        <v>236</v>
      </c>
      <c r="D16" s="387"/>
      <c r="E16" s="387"/>
      <c r="F16" s="48">
        <f>SUM(G16:S16)</f>
        <v>9607</v>
      </c>
      <c r="G16" s="146">
        <v>813</v>
      </c>
      <c r="H16" s="146">
        <v>1058</v>
      </c>
      <c r="I16" s="146">
        <v>164</v>
      </c>
      <c r="J16" s="146">
        <v>1939</v>
      </c>
      <c r="K16" s="146">
        <v>1940</v>
      </c>
      <c r="L16" s="146">
        <v>1516</v>
      </c>
      <c r="M16" s="146">
        <v>708</v>
      </c>
      <c r="N16" s="146">
        <v>1081</v>
      </c>
      <c r="O16" s="146"/>
      <c r="P16" s="146">
        <v>193</v>
      </c>
      <c r="Q16" s="146">
        <v>152</v>
      </c>
      <c r="R16" s="146">
        <v>43</v>
      </c>
      <c r="S16" s="167"/>
    </row>
    <row r="17" spans="2:19" ht="48.75" thickBot="1" thickTop="1">
      <c r="B17" s="390"/>
      <c r="C17" s="397"/>
      <c r="D17" s="399" t="s">
        <v>237</v>
      </c>
      <c r="E17" s="110" t="s">
        <v>238</v>
      </c>
      <c r="F17" s="99">
        <f aca="true" t="shared" si="0" ref="F17:F40">SUM(G17:S17)</f>
        <v>10</v>
      </c>
      <c r="G17" s="146">
        <v>1</v>
      </c>
      <c r="H17" s="146">
        <v>0</v>
      </c>
      <c r="I17" s="147">
        <v>0</v>
      </c>
      <c r="J17" s="147">
        <v>2</v>
      </c>
      <c r="K17" s="146">
        <v>4</v>
      </c>
      <c r="L17" s="168">
        <v>1</v>
      </c>
      <c r="M17" s="169">
        <v>1</v>
      </c>
      <c r="N17" s="169">
        <v>1</v>
      </c>
      <c r="O17" s="169"/>
      <c r="P17" s="169">
        <v>0</v>
      </c>
      <c r="Q17" s="169">
        <v>0</v>
      </c>
      <c r="R17" s="169">
        <v>0</v>
      </c>
      <c r="S17" s="170"/>
    </row>
    <row r="18" spans="2:19" ht="18.75" customHeight="1" thickBot="1" thickTop="1">
      <c r="B18" s="390"/>
      <c r="C18" s="398"/>
      <c r="D18" s="399"/>
      <c r="E18" s="110" t="s">
        <v>239</v>
      </c>
      <c r="F18" s="99">
        <f>SUM(G18:S18)</f>
        <v>26</v>
      </c>
      <c r="G18" s="146">
        <v>1</v>
      </c>
      <c r="H18" s="146">
        <v>2</v>
      </c>
      <c r="I18" s="147">
        <v>5</v>
      </c>
      <c r="J18" s="147">
        <v>6</v>
      </c>
      <c r="K18" s="147">
        <v>5</v>
      </c>
      <c r="L18" s="168">
        <v>7</v>
      </c>
      <c r="M18" s="169"/>
      <c r="N18" s="169">
        <v>0</v>
      </c>
      <c r="O18" s="169"/>
      <c r="P18" s="169">
        <v>0</v>
      </c>
      <c r="Q18" s="169">
        <v>0</v>
      </c>
      <c r="R18" s="169">
        <v>0</v>
      </c>
      <c r="S18" s="170"/>
    </row>
    <row r="19" spans="2:19" ht="17.25" thickBot="1" thickTop="1">
      <c r="B19" s="390"/>
      <c r="C19" s="398"/>
      <c r="D19" s="399"/>
      <c r="E19" s="110" t="s">
        <v>240</v>
      </c>
      <c r="F19" s="99">
        <f t="shared" si="0"/>
        <v>9571</v>
      </c>
      <c r="G19" s="146">
        <v>811</v>
      </c>
      <c r="H19" s="146">
        <v>1056</v>
      </c>
      <c r="I19" s="147">
        <v>159</v>
      </c>
      <c r="J19" s="147">
        <v>1931</v>
      </c>
      <c r="K19" s="146">
        <v>1931</v>
      </c>
      <c r="L19" s="146">
        <v>1508</v>
      </c>
      <c r="M19" s="146">
        <v>707</v>
      </c>
      <c r="N19" s="146">
        <v>1080</v>
      </c>
      <c r="O19" s="146"/>
      <c r="P19" s="146">
        <v>193</v>
      </c>
      <c r="Q19" s="146">
        <v>152</v>
      </c>
      <c r="R19" s="146">
        <v>43</v>
      </c>
      <c r="S19" s="170"/>
    </row>
    <row r="20" spans="2:19" ht="74.25" customHeight="1" thickBot="1" thickTop="1">
      <c r="B20" s="390"/>
      <c r="C20" s="387" t="s">
        <v>297</v>
      </c>
      <c r="D20" s="387"/>
      <c r="E20" s="387"/>
      <c r="F20" s="48">
        <f>SUM(G20:S20)</f>
        <v>26</v>
      </c>
      <c r="G20" s="146">
        <v>1</v>
      </c>
      <c r="H20" s="146">
        <v>2</v>
      </c>
      <c r="I20" s="147">
        <v>5</v>
      </c>
      <c r="J20" s="147">
        <v>6</v>
      </c>
      <c r="K20" s="147">
        <v>5</v>
      </c>
      <c r="L20" s="168">
        <v>7</v>
      </c>
      <c r="M20" s="169">
        <v>0</v>
      </c>
      <c r="N20" s="169">
        <v>0</v>
      </c>
      <c r="O20" s="169"/>
      <c r="P20" s="169">
        <v>0</v>
      </c>
      <c r="Q20" s="169">
        <v>0</v>
      </c>
      <c r="R20" s="169">
        <v>0</v>
      </c>
      <c r="S20" s="167"/>
    </row>
    <row r="21" spans="2:19" ht="104.25" customHeight="1" thickBot="1" thickTop="1">
      <c r="B21" s="390"/>
      <c r="C21" s="398"/>
      <c r="D21" s="399" t="s">
        <v>242</v>
      </c>
      <c r="E21" s="110" t="s">
        <v>243</v>
      </c>
      <c r="F21" s="48">
        <f>SUM(G21:S21)</f>
        <v>26</v>
      </c>
      <c r="G21" s="146">
        <v>1</v>
      </c>
      <c r="H21" s="146">
        <v>2</v>
      </c>
      <c r="I21" s="147">
        <v>5</v>
      </c>
      <c r="J21" s="147">
        <v>6</v>
      </c>
      <c r="K21" s="147">
        <v>5</v>
      </c>
      <c r="L21" s="168">
        <v>7</v>
      </c>
      <c r="M21" s="169">
        <v>0</v>
      </c>
      <c r="N21" s="169">
        <v>0</v>
      </c>
      <c r="O21" s="169"/>
      <c r="P21" s="169">
        <v>0</v>
      </c>
      <c r="Q21" s="169">
        <v>0</v>
      </c>
      <c r="R21" s="169">
        <v>0</v>
      </c>
      <c r="S21" s="170"/>
    </row>
    <row r="22" spans="2:19" ht="43.5" customHeight="1" thickBot="1" thickTop="1">
      <c r="B22" s="390"/>
      <c r="C22" s="398"/>
      <c r="D22" s="399"/>
      <c r="E22" s="110" t="s">
        <v>244</v>
      </c>
      <c r="F22" s="48">
        <f t="shared" si="0"/>
        <v>0</v>
      </c>
      <c r="G22" s="146"/>
      <c r="H22" s="146"/>
      <c r="I22" s="147"/>
      <c r="J22" s="147">
        <v>0</v>
      </c>
      <c r="K22" s="147">
        <v>0</v>
      </c>
      <c r="L22" s="168">
        <v>0</v>
      </c>
      <c r="M22" s="169"/>
      <c r="N22" s="169"/>
      <c r="O22" s="169"/>
      <c r="P22" s="169">
        <v>0</v>
      </c>
      <c r="Q22" s="169">
        <v>0</v>
      </c>
      <c r="R22" s="169">
        <v>0</v>
      </c>
      <c r="S22" s="170"/>
    </row>
    <row r="23" spans="2:19" ht="36" customHeight="1" thickBot="1" thickTop="1">
      <c r="B23" s="447"/>
      <c r="C23" s="387" t="s">
        <v>298</v>
      </c>
      <c r="D23" s="387"/>
      <c r="E23" s="387"/>
      <c r="F23" s="48">
        <f>+'DP'!B8</f>
        <v>5</v>
      </c>
      <c r="G23" s="146"/>
      <c r="H23" s="146"/>
      <c r="I23" s="147"/>
      <c r="J23" s="147"/>
      <c r="K23" s="147"/>
      <c r="L23" s="168"/>
      <c r="M23" s="169"/>
      <c r="N23" s="169"/>
      <c r="O23" s="169"/>
      <c r="P23" s="169"/>
      <c r="Q23" s="169"/>
      <c r="R23" s="169"/>
      <c r="S23" s="170"/>
    </row>
    <row r="24" spans="2:19" ht="37.5" customHeight="1" thickBot="1" thickTop="1">
      <c r="B24" s="465" t="s">
        <v>25</v>
      </c>
      <c r="C24" s="391" t="s">
        <v>246</v>
      </c>
      <c r="D24" s="387"/>
      <c r="E24" s="387"/>
      <c r="F24" s="48">
        <f>SUM(G24:S24)</f>
        <v>3919</v>
      </c>
      <c r="G24" s="146">
        <v>119</v>
      </c>
      <c r="H24" s="146">
        <v>248</v>
      </c>
      <c r="I24" s="146">
        <v>1325</v>
      </c>
      <c r="J24" s="146">
        <v>650</v>
      </c>
      <c r="K24" s="146">
        <v>428</v>
      </c>
      <c r="L24" s="146">
        <v>653</v>
      </c>
      <c r="M24" s="146">
        <v>298</v>
      </c>
      <c r="N24" s="146">
        <v>95</v>
      </c>
      <c r="O24" s="146">
        <v>59</v>
      </c>
      <c r="P24" s="146">
        <v>27</v>
      </c>
      <c r="Q24" s="146">
        <v>7</v>
      </c>
      <c r="R24" s="146">
        <v>10</v>
      </c>
      <c r="S24" s="170" t="s">
        <v>348</v>
      </c>
    </row>
    <row r="25" spans="2:19" ht="37.5" customHeight="1" thickBot="1" thickTop="1">
      <c r="B25" s="466"/>
      <c r="C25" s="233"/>
      <c r="D25" s="459" t="s">
        <v>247</v>
      </c>
      <c r="E25" s="110" t="s">
        <v>248</v>
      </c>
      <c r="F25" s="48">
        <f t="shared" si="0"/>
        <v>1094</v>
      </c>
      <c r="G25" s="146">
        <v>27</v>
      </c>
      <c r="H25" s="146">
        <v>49</v>
      </c>
      <c r="I25" s="146">
        <v>384</v>
      </c>
      <c r="J25" s="146">
        <v>183</v>
      </c>
      <c r="K25" s="146">
        <v>137</v>
      </c>
      <c r="L25" s="239">
        <v>211</v>
      </c>
      <c r="M25" s="146">
        <v>66</v>
      </c>
      <c r="N25" s="146">
        <v>21</v>
      </c>
      <c r="O25" s="146">
        <v>6</v>
      </c>
      <c r="P25" s="146">
        <v>7</v>
      </c>
      <c r="Q25" s="146">
        <v>1</v>
      </c>
      <c r="R25" s="146">
        <v>2</v>
      </c>
      <c r="S25" s="170" t="s">
        <v>349</v>
      </c>
    </row>
    <row r="26" spans="2:19" ht="86.25" customHeight="1" thickBot="1" thickTop="1">
      <c r="B26" s="466"/>
      <c r="C26" s="234"/>
      <c r="D26" s="460"/>
      <c r="E26" s="110" t="s">
        <v>249</v>
      </c>
      <c r="F26" s="48">
        <f t="shared" si="0"/>
        <v>2520</v>
      </c>
      <c r="G26" s="146">
        <v>84</v>
      </c>
      <c r="H26" s="146">
        <v>170</v>
      </c>
      <c r="I26" s="147">
        <v>804</v>
      </c>
      <c r="J26" s="147">
        <v>425</v>
      </c>
      <c r="K26" s="147">
        <v>266</v>
      </c>
      <c r="L26" s="168">
        <v>406</v>
      </c>
      <c r="M26" s="169">
        <v>214</v>
      </c>
      <c r="N26" s="169">
        <v>68</v>
      </c>
      <c r="O26" s="169">
        <v>52</v>
      </c>
      <c r="P26" s="169">
        <v>18</v>
      </c>
      <c r="Q26" s="169">
        <v>6</v>
      </c>
      <c r="R26" s="169">
        <v>7</v>
      </c>
      <c r="S26" s="170" t="s">
        <v>350</v>
      </c>
    </row>
    <row r="27" spans="2:19" ht="43.5" customHeight="1" thickBot="1" thickTop="1">
      <c r="B27" s="466"/>
      <c r="C27" s="234"/>
      <c r="D27" s="461"/>
      <c r="E27" s="110" t="s">
        <v>198</v>
      </c>
      <c r="F27" s="48">
        <f>+F26+F25</f>
        <v>3614</v>
      </c>
      <c r="G27" s="146">
        <v>111</v>
      </c>
      <c r="H27" s="146">
        <v>219</v>
      </c>
      <c r="I27" s="146">
        <v>1188</v>
      </c>
      <c r="J27" s="146">
        <v>608</v>
      </c>
      <c r="K27" s="146">
        <v>403</v>
      </c>
      <c r="L27" s="146">
        <v>617</v>
      </c>
      <c r="M27" s="146">
        <v>280</v>
      </c>
      <c r="N27" s="146">
        <v>89</v>
      </c>
      <c r="O27" s="146">
        <v>58</v>
      </c>
      <c r="P27" s="146">
        <v>25</v>
      </c>
      <c r="Q27" s="146">
        <v>7</v>
      </c>
      <c r="R27" s="146">
        <v>9</v>
      </c>
      <c r="S27" s="170" t="s">
        <v>351</v>
      </c>
    </row>
    <row r="28" spans="2:19" ht="43.5" customHeight="1" thickBot="1" thickTop="1">
      <c r="B28" s="466"/>
      <c r="C28" s="234"/>
      <c r="D28" s="459" t="s">
        <v>323</v>
      </c>
      <c r="E28" s="110" t="s">
        <v>251</v>
      </c>
      <c r="F28" s="48">
        <f t="shared" si="0"/>
        <v>170</v>
      </c>
      <c r="G28" s="146">
        <v>6</v>
      </c>
      <c r="H28" s="146">
        <v>17</v>
      </c>
      <c r="I28" s="147">
        <v>80</v>
      </c>
      <c r="J28" s="147">
        <v>18</v>
      </c>
      <c r="K28" s="147">
        <v>11</v>
      </c>
      <c r="L28" s="168">
        <v>25</v>
      </c>
      <c r="M28" s="169">
        <v>10</v>
      </c>
      <c r="N28" s="169">
        <v>2</v>
      </c>
      <c r="O28" s="169">
        <v>0</v>
      </c>
      <c r="P28" s="169">
        <v>0</v>
      </c>
      <c r="Q28" s="169">
        <v>0</v>
      </c>
      <c r="R28" s="169">
        <v>1</v>
      </c>
      <c r="S28" s="170" t="s">
        <v>352</v>
      </c>
    </row>
    <row r="29" spans="2:19" ht="43.5" customHeight="1" thickBot="1" thickTop="1">
      <c r="B29" s="466"/>
      <c r="C29" s="240"/>
      <c r="D29" s="460"/>
      <c r="E29" s="110" t="s">
        <v>252</v>
      </c>
      <c r="F29" s="48">
        <f t="shared" si="0"/>
        <v>135</v>
      </c>
      <c r="G29" s="146">
        <v>2</v>
      </c>
      <c r="H29" s="146">
        <v>12</v>
      </c>
      <c r="I29" s="147">
        <v>57</v>
      </c>
      <c r="J29" s="147">
        <v>24</v>
      </c>
      <c r="K29" s="147">
        <v>14</v>
      </c>
      <c r="L29" s="168">
        <v>11</v>
      </c>
      <c r="M29" s="169">
        <v>8</v>
      </c>
      <c r="N29" s="169">
        <v>4</v>
      </c>
      <c r="O29" s="169">
        <v>1</v>
      </c>
      <c r="P29" s="169">
        <v>2</v>
      </c>
      <c r="Q29" s="169">
        <v>0</v>
      </c>
      <c r="R29" s="169">
        <v>0</v>
      </c>
      <c r="S29" s="170" t="s">
        <v>353</v>
      </c>
    </row>
    <row r="30" spans="2:19" ht="43.5" customHeight="1" thickBot="1" thickTop="1">
      <c r="B30" s="466"/>
      <c r="C30" s="240"/>
      <c r="D30" s="461"/>
      <c r="E30" s="110" t="s">
        <v>198</v>
      </c>
      <c r="F30" s="48">
        <f>+F29+F28</f>
        <v>305</v>
      </c>
      <c r="G30" s="146">
        <v>8</v>
      </c>
      <c r="H30" s="146">
        <v>29</v>
      </c>
      <c r="I30" s="146">
        <v>137</v>
      </c>
      <c r="J30" s="146">
        <v>42</v>
      </c>
      <c r="K30" s="146">
        <v>25</v>
      </c>
      <c r="L30" s="146">
        <v>36</v>
      </c>
      <c r="M30" s="146">
        <v>18</v>
      </c>
      <c r="N30" s="146">
        <v>6</v>
      </c>
      <c r="O30" s="146">
        <v>1</v>
      </c>
      <c r="P30" s="146">
        <v>2</v>
      </c>
      <c r="Q30" s="146">
        <v>0</v>
      </c>
      <c r="R30" s="146">
        <v>1</v>
      </c>
      <c r="S30" s="170" t="s">
        <v>354</v>
      </c>
    </row>
    <row r="31" spans="2:19" ht="43.5" customHeight="1" thickBot="1" thickTop="1">
      <c r="B31" s="466"/>
      <c r="C31" s="462" t="s">
        <v>299</v>
      </c>
      <c r="D31" s="463"/>
      <c r="E31" s="464"/>
      <c r="F31" s="48">
        <f t="shared" si="0"/>
        <v>34</v>
      </c>
      <c r="G31" s="146">
        <v>0</v>
      </c>
      <c r="H31" s="171">
        <v>0</v>
      </c>
      <c r="I31" s="147">
        <v>0</v>
      </c>
      <c r="J31" s="147">
        <v>20</v>
      </c>
      <c r="K31" s="147">
        <v>0</v>
      </c>
      <c r="L31" s="168">
        <v>0</v>
      </c>
      <c r="M31" s="169">
        <v>14</v>
      </c>
      <c r="N31" s="169">
        <v>0</v>
      </c>
      <c r="O31" s="169">
        <v>0</v>
      </c>
      <c r="P31" s="169">
        <v>0</v>
      </c>
      <c r="Q31" s="169">
        <v>0</v>
      </c>
      <c r="R31" s="169">
        <v>0</v>
      </c>
      <c r="S31" s="170" t="s">
        <v>355</v>
      </c>
    </row>
    <row r="32" spans="2:19" ht="43.5" customHeight="1" thickBot="1" thickTop="1">
      <c r="B32" s="467"/>
      <c r="C32" s="385" t="s">
        <v>300</v>
      </c>
      <c r="D32" s="386"/>
      <c r="E32" s="386"/>
      <c r="F32" s="48">
        <f t="shared" si="0"/>
        <v>3</v>
      </c>
      <c r="G32" s="146">
        <v>0</v>
      </c>
      <c r="H32" s="146">
        <v>0</v>
      </c>
      <c r="I32" s="147">
        <v>0</v>
      </c>
      <c r="J32" s="147">
        <v>1</v>
      </c>
      <c r="K32" s="147">
        <v>0</v>
      </c>
      <c r="L32" s="168">
        <v>1</v>
      </c>
      <c r="M32" s="169">
        <v>0</v>
      </c>
      <c r="N32" s="169">
        <v>1</v>
      </c>
      <c r="O32" s="169">
        <v>0</v>
      </c>
      <c r="P32" s="169">
        <v>0</v>
      </c>
      <c r="Q32" s="169">
        <v>0</v>
      </c>
      <c r="R32" s="169">
        <v>0</v>
      </c>
      <c r="S32" s="167"/>
    </row>
    <row r="33" spans="2:19" ht="43.5" customHeight="1" thickBot="1" thickTop="1">
      <c r="B33" s="473" t="s">
        <v>255</v>
      </c>
      <c r="C33" s="471" t="s">
        <v>305</v>
      </c>
      <c r="D33" s="449"/>
      <c r="E33" s="449"/>
      <c r="F33" s="48">
        <f t="shared" si="0"/>
        <v>854</v>
      </c>
      <c r="G33" s="146">
        <v>10</v>
      </c>
      <c r="H33" s="146">
        <v>93</v>
      </c>
      <c r="I33" s="147">
        <v>35</v>
      </c>
      <c r="J33" s="147">
        <v>265</v>
      </c>
      <c r="K33" s="147">
        <v>56</v>
      </c>
      <c r="L33" s="168">
        <v>216</v>
      </c>
      <c r="M33" s="169">
        <v>160</v>
      </c>
      <c r="N33" s="169">
        <v>11</v>
      </c>
      <c r="O33" s="169">
        <v>0</v>
      </c>
      <c r="P33" s="169">
        <v>6</v>
      </c>
      <c r="Q33" s="169">
        <v>2</v>
      </c>
      <c r="R33" s="169">
        <v>0</v>
      </c>
      <c r="S33" s="170" t="s">
        <v>356</v>
      </c>
    </row>
    <row r="34" spans="2:19" ht="43.5" customHeight="1" thickBot="1" thickTop="1">
      <c r="B34" s="474"/>
      <c r="C34" s="391" t="s">
        <v>306</v>
      </c>
      <c r="D34" s="387"/>
      <c r="E34" s="387"/>
      <c r="F34" s="48">
        <f t="shared" si="0"/>
        <v>79</v>
      </c>
      <c r="G34" s="146">
        <v>10</v>
      </c>
      <c r="H34" s="146">
        <v>0</v>
      </c>
      <c r="I34" s="147">
        <v>0</v>
      </c>
      <c r="J34" s="147">
        <v>15</v>
      </c>
      <c r="K34" s="147">
        <v>35</v>
      </c>
      <c r="L34" s="168">
        <v>1</v>
      </c>
      <c r="M34" s="169">
        <v>4</v>
      </c>
      <c r="N34" s="169">
        <v>11</v>
      </c>
      <c r="O34" s="169">
        <v>0</v>
      </c>
      <c r="P34" s="169">
        <v>3</v>
      </c>
      <c r="Q34" s="169">
        <v>0</v>
      </c>
      <c r="R34" s="169">
        <v>0</v>
      </c>
      <c r="S34" s="170" t="s">
        <v>357</v>
      </c>
    </row>
    <row r="35" spans="2:19" ht="43.5" customHeight="1" thickBot="1" thickTop="1">
      <c r="B35" s="474"/>
      <c r="C35" s="391" t="s">
        <v>307</v>
      </c>
      <c r="D35" s="387"/>
      <c r="E35" s="387"/>
      <c r="F35" s="48">
        <f t="shared" si="0"/>
        <v>115</v>
      </c>
      <c r="G35" s="146">
        <v>4</v>
      </c>
      <c r="H35" s="146">
        <v>8</v>
      </c>
      <c r="I35" s="147">
        <v>1</v>
      </c>
      <c r="J35" s="147">
        <v>46</v>
      </c>
      <c r="K35" s="147">
        <v>13</v>
      </c>
      <c r="L35" s="168">
        <v>25</v>
      </c>
      <c r="M35" s="169">
        <v>14</v>
      </c>
      <c r="N35" s="169">
        <v>0</v>
      </c>
      <c r="O35" s="169">
        <v>0</v>
      </c>
      <c r="P35" s="169">
        <v>1</v>
      </c>
      <c r="Q35" s="169">
        <v>1</v>
      </c>
      <c r="R35" s="169">
        <v>2</v>
      </c>
      <c r="S35" s="170" t="s">
        <v>358</v>
      </c>
    </row>
    <row r="36" spans="2:19" ht="43.5" customHeight="1" thickBot="1" thickTop="1">
      <c r="B36" s="475"/>
      <c r="C36" s="391" t="s">
        <v>308</v>
      </c>
      <c r="D36" s="387"/>
      <c r="E36" s="387"/>
      <c r="F36" s="48">
        <f t="shared" si="0"/>
        <v>8</v>
      </c>
      <c r="G36" s="146">
        <v>0</v>
      </c>
      <c r="H36" s="146">
        <v>0</v>
      </c>
      <c r="I36" s="147">
        <v>1</v>
      </c>
      <c r="J36" s="147">
        <v>0</v>
      </c>
      <c r="K36" s="147">
        <v>2</v>
      </c>
      <c r="L36" s="168">
        <v>3</v>
      </c>
      <c r="M36" s="169">
        <v>1</v>
      </c>
      <c r="N36" s="169">
        <v>0</v>
      </c>
      <c r="O36" s="169">
        <v>0</v>
      </c>
      <c r="P36" s="169">
        <v>1</v>
      </c>
      <c r="Q36" s="169">
        <v>0</v>
      </c>
      <c r="R36" s="169">
        <v>0</v>
      </c>
      <c r="S36" s="170" t="s">
        <v>359</v>
      </c>
    </row>
    <row r="37" spans="2:19" ht="43.5" customHeight="1" thickBot="1" thickTop="1">
      <c r="B37" s="473" t="s">
        <v>260</v>
      </c>
      <c r="C37" s="391" t="s">
        <v>301</v>
      </c>
      <c r="D37" s="387"/>
      <c r="E37" s="387"/>
      <c r="F37" s="48">
        <f t="shared" si="0"/>
        <v>12</v>
      </c>
      <c r="G37" s="146">
        <v>1</v>
      </c>
      <c r="H37" s="146">
        <v>1</v>
      </c>
      <c r="I37" s="147">
        <v>1</v>
      </c>
      <c r="J37" s="147">
        <v>1</v>
      </c>
      <c r="K37" s="147">
        <v>1</v>
      </c>
      <c r="L37" s="168">
        <v>1</v>
      </c>
      <c r="M37" s="169">
        <v>1</v>
      </c>
      <c r="N37" s="169">
        <v>1</v>
      </c>
      <c r="O37" s="169">
        <v>1</v>
      </c>
      <c r="P37" s="169">
        <v>1</v>
      </c>
      <c r="Q37" s="169">
        <v>1</v>
      </c>
      <c r="R37" s="169">
        <v>1</v>
      </c>
      <c r="S37" s="170" t="s">
        <v>360</v>
      </c>
    </row>
    <row r="38" spans="2:19" ht="28.5" customHeight="1" thickBot="1" thickTop="1">
      <c r="B38" s="474"/>
      <c r="C38" s="401" t="s">
        <v>302</v>
      </c>
      <c r="D38" s="401"/>
      <c r="E38" s="391"/>
      <c r="F38" s="48">
        <f t="shared" si="0"/>
        <v>68</v>
      </c>
      <c r="G38" s="146">
        <v>9</v>
      </c>
      <c r="H38" s="146">
        <v>7</v>
      </c>
      <c r="I38" s="147">
        <v>1</v>
      </c>
      <c r="J38" s="147">
        <v>19</v>
      </c>
      <c r="K38" s="147">
        <v>5</v>
      </c>
      <c r="L38" s="168">
        <v>7</v>
      </c>
      <c r="M38" s="169">
        <v>8</v>
      </c>
      <c r="N38" s="169">
        <v>6</v>
      </c>
      <c r="O38" s="169"/>
      <c r="P38" s="169">
        <v>3</v>
      </c>
      <c r="Q38" s="169">
        <v>2</v>
      </c>
      <c r="R38" s="169">
        <v>1</v>
      </c>
      <c r="S38" s="170"/>
    </row>
    <row r="39" spans="2:19" ht="57.75" customHeight="1" thickBot="1" thickTop="1">
      <c r="B39" s="474"/>
      <c r="C39" s="391" t="s">
        <v>303</v>
      </c>
      <c r="D39" s="387"/>
      <c r="E39" s="387"/>
      <c r="F39" s="48">
        <f t="shared" si="0"/>
        <v>36</v>
      </c>
      <c r="G39" s="146">
        <v>3</v>
      </c>
      <c r="H39" s="146">
        <v>3</v>
      </c>
      <c r="I39" s="147">
        <v>3</v>
      </c>
      <c r="J39" s="147">
        <v>3</v>
      </c>
      <c r="K39" s="147">
        <v>3</v>
      </c>
      <c r="L39" s="168">
        <v>3</v>
      </c>
      <c r="M39" s="169">
        <v>3</v>
      </c>
      <c r="N39" s="169">
        <v>3</v>
      </c>
      <c r="O39" s="169">
        <v>3</v>
      </c>
      <c r="P39" s="169">
        <v>3</v>
      </c>
      <c r="Q39" s="169">
        <v>3</v>
      </c>
      <c r="R39" s="169">
        <v>3</v>
      </c>
      <c r="S39" s="170" t="s">
        <v>361</v>
      </c>
    </row>
    <row r="40" spans="2:20" ht="53.25" customHeight="1" thickBot="1" thickTop="1">
      <c r="B40" s="475"/>
      <c r="C40" s="391" t="s">
        <v>304</v>
      </c>
      <c r="D40" s="387"/>
      <c r="E40" s="400"/>
      <c r="F40" s="48">
        <f t="shared" si="0"/>
        <v>204</v>
      </c>
      <c r="G40" s="146">
        <f>9*3</f>
        <v>27</v>
      </c>
      <c r="H40" s="146">
        <f>7*3</f>
        <v>21</v>
      </c>
      <c r="I40" s="146">
        <f>1*3</f>
        <v>3</v>
      </c>
      <c r="J40" s="146">
        <f>19*3</f>
        <v>57</v>
      </c>
      <c r="K40" s="146">
        <f>5*3</f>
        <v>15</v>
      </c>
      <c r="L40" s="146">
        <f>7*3</f>
        <v>21</v>
      </c>
      <c r="M40" s="146">
        <f>8*3</f>
        <v>24</v>
      </c>
      <c r="N40" s="146">
        <f>6*3</f>
        <v>18</v>
      </c>
      <c r="O40" s="146"/>
      <c r="P40" s="146">
        <f>3*3</f>
        <v>9</v>
      </c>
      <c r="Q40" s="146">
        <f>2*3</f>
        <v>6</v>
      </c>
      <c r="R40" s="146">
        <f>1*3</f>
        <v>3</v>
      </c>
      <c r="S40" s="146"/>
      <c r="T40" s="52"/>
    </row>
    <row r="41" spans="2:20" ht="48.75" thickBot="1" thickTop="1">
      <c r="B41" s="224" t="s">
        <v>266</v>
      </c>
      <c r="C41" s="391" t="s">
        <v>267</v>
      </c>
      <c r="D41" s="387"/>
      <c r="E41" s="400"/>
      <c r="F41" s="217">
        <f>SUM(G41:S41)</f>
        <v>3316</v>
      </c>
      <c r="G41" s="146">
        <v>284</v>
      </c>
      <c r="H41" s="146">
        <v>239</v>
      </c>
      <c r="I41" s="146">
        <v>1612</v>
      </c>
      <c r="J41" s="146">
        <v>221</v>
      </c>
      <c r="K41" s="146">
        <v>165</v>
      </c>
      <c r="L41" s="146">
        <v>154</v>
      </c>
      <c r="M41" s="146">
        <v>71</v>
      </c>
      <c r="N41" s="146">
        <v>72</v>
      </c>
      <c r="O41" s="146">
        <v>230</v>
      </c>
      <c r="P41" s="146">
        <v>95</v>
      </c>
      <c r="Q41" s="146">
        <v>143</v>
      </c>
      <c r="R41" s="146">
        <v>30</v>
      </c>
      <c r="S41" s="146" t="s">
        <v>439</v>
      </c>
      <c r="T41" s="52"/>
    </row>
    <row r="42" spans="2:20" ht="17.25" thickBot="1" thickTop="1">
      <c r="B42" s="51"/>
      <c r="C42" s="51"/>
      <c r="D42" s="51"/>
      <c r="E42" s="245"/>
      <c r="F42" s="217">
        <f>SUM(G42:S42)</f>
        <v>189</v>
      </c>
      <c r="G42" s="146">
        <v>10</v>
      </c>
      <c r="H42" s="51">
        <v>4</v>
      </c>
      <c r="I42" s="51">
        <v>60</v>
      </c>
      <c r="J42" s="51">
        <v>32</v>
      </c>
      <c r="K42" s="51">
        <v>24</v>
      </c>
      <c r="L42" s="51">
        <v>26</v>
      </c>
      <c r="M42" s="51">
        <v>13</v>
      </c>
      <c r="N42" s="51">
        <v>11</v>
      </c>
      <c r="O42" s="51">
        <v>0</v>
      </c>
      <c r="P42" s="51">
        <v>8</v>
      </c>
      <c r="Q42" s="51">
        <v>1</v>
      </c>
      <c r="R42" s="51">
        <v>0</v>
      </c>
      <c r="S42" s="51" t="s">
        <v>362</v>
      </c>
      <c r="T42" s="52"/>
    </row>
    <row r="43" spans="2:20" ht="16.5" thickTop="1">
      <c r="B43" s="51"/>
      <c r="C43" s="51"/>
      <c r="D43" s="51"/>
      <c r="E43" s="51"/>
      <c r="F43" s="53"/>
      <c r="G43" s="51"/>
      <c r="H43" s="51"/>
      <c r="I43" s="51"/>
      <c r="J43" s="51"/>
      <c r="K43" s="51"/>
      <c r="L43" s="51"/>
      <c r="M43" s="51"/>
      <c r="N43" s="51"/>
      <c r="O43" s="51"/>
      <c r="P43" s="51"/>
      <c r="Q43" s="51"/>
      <c r="R43" s="51"/>
      <c r="S43" s="51"/>
      <c r="T43" s="52"/>
    </row>
    <row r="44" spans="1:19" ht="15.75">
      <c r="A44" s="51"/>
      <c r="B44" s="51"/>
      <c r="C44" s="51"/>
      <c r="D44" s="51"/>
      <c r="E44" s="51"/>
      <c r="F44" s="51"/>
      <c r="G44" s="51"/>
      <c r="H44" s="51"/>
      <c r="I44" s="51"/>
      <c r="J44" s="51"/>
      <c r="K44" s="51"/>
      <c r="L44" s="51"/>
      <c r="M44" s="51"/>
      <c r="N44" s="51"/>
      <c r="O44" s="51"/>
      <c r="P44" s="51"/>
      <c r="Q44" s="182"/>
      <c r="R44" s="182"/>
      <c r="S44" s="52"/>
    </row>
    <row r="45" spans="1:19" ht="15.75">
      <c r="A45" s="51"/>
      <c r="B45" s="51"/>
      <c r="C45" s="51"/>
      <c r="D45" s="51"/>
      <c r="E45" s="51"/>
      <c r="F45" s="51"/>
      <c r="G45" s="51"/>
      <c r="H45" s="51"/>
      <c r="I45" s="51"/>
      <c r="J45" s="51"/>
      <c r="K45" s="51"/>
      <c r="L45" s="51"/>
      <c r="M45" s="51"/>
      <c r="N45" s="51"/>
      <c r="O45" s="51"/>
      <c r="P45" s="51"/>
      <c r="Q45" s="182"/>
      <c r="R45" s="182"/>
      <c r="S45" s="52"/>
    </row>
    <row r="46" spans="1:19" ht="15.75">
      <c r="A46" s="51"/>
      <c r="B46" s="51"/>
      <c r="C46" s="51"/>
      <c r="D46" s="51"/>
      <c r="E46" s="51"/>
      <c r="F46" s="51"/>
      <c r="G46" s="51"/>
      <c r="H46" s="51"/>
      <c r="I46" s="51"/>
      <c r="J46" s="51"/>
      <c r="K46" s="51"/>
      <c r="L46" s="51"/>
      <c r="M46" s="51"/>
      <c r="N46" s="51"/>
      <c r="O46" s="51"/>
      <c r="P46" s="51"/>
      <c r="Q46" s="182"/>
      <c r="R46" s="182"/>
      <c r="S46" s="52"/>
    </row>
    <row r="47" spans="1:19" ht="15.75">
      <c r="A47" s="51"/>
      <c r="B47" s="51"/>
      <c r="C47" s="51"/>
      <c r="D47" s="51"/>
      <c r="E47" s="51"/>
      <c r="F47" s="51"/>
      <c r="G47" s="51"/>
      <c r="H47" s="51"/>
      <c r="I47" s="51"/>
      <c r="J47" s="51"/>
      <c r="K47" s="51"/>
      <c r="L47" s="51"/>
      <c r="M47" s="51"/>
      <c r="N47" s="51"/>
      <c r="O47" s="51"/>
      <c r="P47" s="51"/>
      <c r="Q47" s="182"/>
      <c r="R47" s="182"/>
      <c r="S47" s="52"/>
    </row>
    <row r="48" spans="1:19" ht="15.75">
      <c r="A48" s="51"/>
      <c r="B48" s="51"/>
      <c r="C48" s="51"/>
      <c r="D48" s="51"/>
      <c r="E48" s="51"/>
      <c r="F48" s="51"/>
      <c r="G48" s="51"/>
      <c r="H48" s="51"/>
      <c r="I48" s="51"/>
      <c r="J48" s="51"/>
      <c r="K48" s="51"/>
      <c r="L48" s="51"/>
      <c r="M48" s="51"/>
      <c r="N48" s="51"/>
      <c r="O48" s="51"/>
      <c r="P48" s="51"/>
      <c r="Q48" s="182"/>
      <c r="R48" s="182"/>
      <c r="S48" s="52"/>
    </row>
    <row r="49" spans="1:19" ht="15.75">
      <c r="A49" s="51"/>
      <c r="B49" s="51"/>
      <c r="C49" s="51"/>
      <c r="D49" s="51"/>
      <c r="E49" s="51"/>
      <c r="F49" s="51"/>
      <c r="G49" s="51"/>
      <c r="H49" s="51"/>
      <c r="I49" s="51"/>
      <c r="J49" s="51"/>
      <c r="K49" s="51"/>
      <c r="L49" s="51"/>
      <c r="M49" s="51"/>
      <c r="N49" s="51"/>
      <c r="O49" s="51"/>
      <c r="P49" s="51"/>
      <c r="Q49" s="182"/>
      <c r="R49" s="182"/>
      <c r="S49" s="52"/>
    </row>
    <row r="50" spans="1:19" ht="15.75">
      <c r="A50" s="51"/>
      <c r="B50" s="51"/>
      <c r="C50" s="51"/>
      <c r="D50" s="51"/>
      <c r="E50" s="51"/>
      <c r="F50" s="51"/>
      <c r="G50" s="51"/>
      <c r="H50" s="51"/>
      <c r="I50" s="51"/>
      <c r="J50" s="51"/>
      <c r="K50" s="51"/>
      <c r="L50" s="51"/>
      <c r="M50" s="51"/>
      <c r="N50" s="51"/>
      <c r="O50" s="51"/>
      <c r="P50" s="51"/>
      <c r="Q50" s="182"/>
      <c r="R50" s="182"/>
      <c r="S50" s="52"/>
    </row>
    <row r="51" spans="1:19" ht="15.75">
      <c r="A51" s="51"/>
      <c r="B51" s="51"/>
      <c r="C51" s="51"/>
      <c r="D51" s="51"/>
      <c r="E51" s="51"/>
      <c r="F51" s="51"/>
      <c r="G51" s="51"/>
      <c r="H51" s="51"/>
      <c r="I51" s="51"/>
      <c r="J51" s="51"/>
      <c r="K51" s="51"/>
      <c r="L51" s="51"/>
      <c r="M51" s="51"/>
      <c r="N51" s="51"/>
      <c r="O51" s="51"/>
      <c r="P51" s="51"/>
      <c r="Q51" s="182"/>
      <c r="R51" s="182"/>
      <c r="S51" s="52"/>
    </row>
    <row r="52" spans="1:19" ht="15.75">
      <c r="A52" s="51"/>
      <c r="B52" s="51"/>
      <c r="C52" s="51"/>
      <c r="D52" s="51"/>
      <c r="E52" s="51"/>
      <c r="F52" s="51"/>
      <c r="G52" s="51"/>
      <c r="H52" s="51"/>
      <c r="I52" s="51"/>
      <c r="J52" s="51"/>
      <c r="K52" s="51"/>
      <c r="L52" s="51"/>
      <c r="M52" s="51"/>
      <c r="N52" s="51"/>
      <c r="O52" s="51"/>
      <c r="P52" s="51"/>
      <c r="Q52" s="182"/>
      <c r="R52" s="182"/>
      <c r="S52" s="52"/>
    </row>
    <row r="53" spans="1:19" ht="15.75">
      <c r="A53" s="51"/>
      <c r="B53" s="51"/>
      <c r="C53" s="51"/>
      <c r="D53" s="51"/>
      <c r="E53" s="51"/>
      <c r="F53" s="51"/>
      <c r="G53" s="51"/>
      <c r="H53" s="51"/>
      <c r="I53" s="51"/>
      <c r="J53" s="51"/>
      <c r="K53" s="51"/>
      <c r="L53" s="51"/>
      <c r="M53" s="51"/>
      <c r="N53" s="51"/>
      <c r="O53" s="51"/>
      <c r="P53" s="51"/>
      <c r="Q53" s="182"/>
      <c r="R53" s="182"/>
      <c r="S53" s="52"/>
    </row>
    <row r="54" spans="1:19" ht="15.75">
      <c r="A54" s="51"/>
      <c r="B54" s="51"/>
      <c r="C54" s="51"/>
      <c r="D54" s="51"/>
      <c r="E54" s="51"/>
      <c r="F54" s="51"/>
      <c r="G54" s="51"/>
      <c r="H54" s="51"/>
      <c r="I54" s="51"/>
      <c r="J54" s="51"/>
      <c r="K54" s="51"/>
      <c r="L54" s="51"/>
      <c r="M54" s="51"/>
      <c r="N54" s="51"/>
      <c r="O54" s="51"/>
      <c r="P54" s="51"/>
      <c r="Q54" s="182"/>
      <c r="R54" s="182"/>
      <c r="S54" s="52"/>
    </row>
    <row r="55" spans="1:19" ht="15.75">
      <c r="A55" s="51"/>
      <c r="B55" s="51"/>
      <c r="C55" s="51"/>
      <c r="D55" s="51"/>
      <c r="E55" s="51"/>
      <c r="F55" s="51"/>
      <c r="G55" s="51"/>
      <c r="H55" s="51"/>
      <c r="I55" s="51"/>
      <c r="J55" s="51"/>
      <c r="K55" s="51"/>
      <c r="L55" s="51"/>
      <c r="M55" s="51"/>
      <c r="N55" s="51"/>
      <c r="O55" s="51"/>
      <c r="P55" s="51"/>
      <c r="Q55" s="182"/>
      <c r="R55" s="182"/>
      <c r="S55" s="52"/>
    </row>
    <row r="56" spans="1:19" ht="15.75">
      <c r="A56" s="51"/>
      <c r="B56" s="51"/>
      <c r="C56" s="51"/>
      <c r="D56" s="51"/>
      <c r="E56" s="51"/>
      <c r="F56" s="51"/>
      <c r="G56" s="51"/>
      <c r="H56" s="51"/>
      <c r="I56" s="51"/>
      <c r="J56" s="51"/>
      <c r="K56" s="51"/>
      <c r="L56" s="51"/>
      <c r="M56" s="51"/>
      <c r="N56" s="51"/>
      <c r="O56" s="51"/>
      <c r="P56" s="51"/>
      <c r="Q56" s="182"/>
      <c r="R56" s="182"/>
      <c r="S56" s="52"/>
    </row>
    <row r="57" spans="1:19" ht="15.75">
      <c r="A57" s="51"/>
      <c r="B57" s="51"/>
      <c r="C57" s="51"/>
      <c r="D57" s="51"/>
      <c r="E57" s="51"/>
      <c r="F57" s="51"/>
      <c r="G57" s="51"/>
      <c r="H57" s="51"/>
      <c r="I57" s="51"/>
      <c r="J57" s="51"/>
      <c r="K57" s="51"/>
      <c r="L57" s="51"/>
      <c r="M57" s="51"/>
      <c r="N57" s="51"/>
      <c r="O57" s="51"/>
      <c r="P57" s="51"/>
      <c r="Q57" s="182"/>
      <c r="R57" s="182"/>
      <c r="S57" s="52"/>
    </row>
    <row r="58" spans="1:19" ht="15.75">
      <c r="A58" s="51"/>
      <c r="B58" s="51"/>
      <c r="C58" s="51"/>
      <c r="D58" s="51"/>
      <c r="E58" s="51"/>
      <c r="F58" s="51"/>
      <c r="G58" s="51"/>
      <c r="H58" s="51"/>
      <c r="I58" s="51"/>
      <c r="J58" s="51"/>
      <c r="K58" s="51"/>
      <c r="L58" s="51"/>
      <c r="M58" s="51"/>
      <c r="N58" s="51"/>
      <c r="O58" s="51"/>
      <c r="P58" s="51"/>
      <c r="Q58" s="182"/>
      <c r="R58" s="182"/>
      <c r="S58" s="52"/>
    </row>
    <row r="59" spans="1:19" ht="15.75">
      <c r="A59" s="51"/>
      <c r="B59" s="51"/>
      <c r="C59" s="51"/>
      <c r="D59" s="51"/>
      <c r="E59" s="51"/>
      <c r="F59" s="51"/>
      <c r="G59" s="51"/>
      <c r="H59" s="51"/>
      <c r="I59" s="51"/>
      <c r="J59" s="51"/>
      <c r="K59" s="51"/>
      <c r="L59" s="51"/>
      <c r="M59" s="51"/>
      <c r="N59" s="51"/>
      <c r="O59" s="51"/>
      <c r="P59" s="51"/>
      <c r="Q59" s="182"/>
      <c r="R59" s="182"/>
      <c r="S59" s="52"/>
    </row>
    <row r="60" spans="1:19" ht="15.75">
      <c r="A60" s="51"/>
      <c r="B60" s="51"/>
      <c r="C60" s="51"/>
      <c r="D60" s="51"/>
      <c r="E60" s="51"/>
      <c r="F60" s="51"/>
      <c r="G60" s="51"/>
      <c r="H60" s="51"/>
      <c r="I60" s="51"/>
      <c r="J60" s="51"/>
      <c r="K60" s="51"/>
      <c r="L60" s="51"/>
      <c r="M60" s="51"/>
      <c r="N60" s="51"/>
      <c r="O60" s="51"/>
      <c r="P60" s="51"/>
      <c r="Q60" s="182"/>
      <c r="R60" s="182"/>
      <c r="S60" s="52"/>
    </row>
    <row r="61" spans="1:19" ht="15.75">
      <c r="A61" s="51"/>
      <c r="B61" s="51"/>
      <c r="C61" s="51"/>
      <c r="D61" s="51"/>
      <c r="E61" s="51"/>
      <c r="F61" s="51"/>
      <c r="G61" s="51"/>
      <c r="H61" s="51"/>
      <c r="I61" s="51"/>
      <c r="J61" s="51"/>
      <c r="K61" s="51"/>
      <c r="L61" s="51"/>
      <c r="M61" s="51"/>
      <c r="N61" s="51"/>
      <c r="O61" s="51"/>
      <c r="P61" s="51"/>
      <c r="Q61" s="182"/>
      <c r="R61" s="182"/>
      <c r="S61" s="52"/>
    </row>
    <row r="62" spans="1:19" ht="15.75">
      <c r="A62" s="51"/>
      <c r="B62" s="51"/>
      <c r="C62" s="51"/>
      <c r="D62" s="51"/>
      <c r="E62" s="51"/>
      <c r="F62" s="51"/>
      <c r="G62" s="51"/>
      <c r="H62" s="51"/>
      <c r="I62" s="51"/>
      <c r="J62" s="51"/>
      <c r="K62" s="51"/>
      <c r="L62" s="51"/>
      <c r="M62" s="51"/>
      <c r="N62" s="51"/>
      <c r="O62" s="51"/>
      <c r="P62" s="51"/>
      <c r="Q62" s="182"/>
      <c r="R62" s="182"/>
      <c r="S62" s="52"/>
    </row>
    <row r="63" spans="1:19" ht="15.75">
      <c r="A63" s="51"/>
      <c r="B63" s="51"/>
      <c r="C63" s="51"/>
      <c r="D63" s="51"/>
      <c r="E63" s="51"/>
      <c r="F63" s="51"/>
      <c r="G63" s="51"/>
      <c r="H63" s="51"/>
      <c r="I63" s="51"/>
      <c r="J63" s="51"/>
      <c r="K63" s="51"/>
      <c r="L63" s="51"/>
      <c r="M63" s="51"/>
      <c r="N63" s="51"/>
      <c r="O63" s="51"/>
      <c r="P63" s="51"/>
      <c r="Q63" s="182"/>
      <c r="R63" s="182"/>
      <c r="S63" s="52"/>
    </row>
    <row r="64" spans="1:19" ht="15.75">
      <c r="A64" s="51"/>
      <c r="B64" s="51"/>
      <c r="C64" s="51"/>
      <c r="D64" s="51"/>
      <c r="E64" s="51"/>
      <c r="F64" s="51"/>
      <c r="G64" s="51"/>
      <c r="H64" s="51"/>
      <c r="I64" s="51"/>
      <c r="J64" s="51"/>
      <c r="K64" s="51"/>
      <c r="L64" s="51"/>
      <c r="M64" s="51"/>
      <c r="N64" s="51"/>
      <c r="O64" s="51"/>
      <c r="P64" s="51"/>
      <c r="Q64" s="182"/>
      <c r="R64" s="182"/>
      <c r="S64" s="52"/>
    </row>
    <row r="65" spans="1:19" ht="15.75">
      <c r="A65" s="51"/>
      <c r="B65" s="51"/>
      <c r="C65" s="51"/>
      <c r="D65" s="51"/>
      <c r="E65" s="51"/>
      <c r="F65" s="51"/>
      <c r="G65" s="51"/>
      <c r="H65" s="51"/>
      <c r="I65" s="51"/>
      <c r="J65" s="51"/>
      <c r="K65" s="51"/>
      <c r="L65" s="51"/>
      <c r="M65" s="51"/>
      <c r="N65" s="51"/>
      <c r="O65" s="51"/>
      <c r="P65" s="51"/>
      <c r="Q65" s="182"/>
      <c r="R65" s="182"/>
      <c r="S65" s="52"/>
    </row>
    <row r="66" spans="1:19" ht="15.75">
      <c r="A66" s="51"/>
      <c r="B66" s="51"/>
      <c r="C66" s="51"/>
      <c r="D66" s="51"/>
      <c r="E66" s="51"/>
      <c r="F66" s="51"/>
      <c r="G66" s="51"/>
      <c r="H66" s="51"/>
      <c r="I66" s="51"/>
      <c r="J66" s="51"/>
      <c r="K66" s="51"/>
      <c r="L66" s="51"/>
      <c r="M66" s="51"/>
      <c r="N66" s="51"/>
      <c r="O66" s="51"/>
      <c r="P66" s="51"/>
      <c r="Q66" s="182"/>
      <c r="R66" s="182"/>
      <c r="S66" s="52"/>
    </row>
    <row r="67" spans="1:19" ht="15.75">
      <c r="A67" s="51"/>
      <c r="B67" s="51"/>
      <c r="C67" s="51"/>
      <c r="D67" s="51"/>
      <c r="E67" s="51"/>
      <c r="F67" s="51"/>
      <c r="G67" s="51"/>
      <c r="H67" s="51"/>
      <c r="I67" s="51"/>
      <c r="J67" s="51"/>
      <c r="K67" s="51"/>
      <c r="L67" s="51"/>
      <c r="M67" s="51"/>
      <c r="N67" s="51"/>
      <c r="O67" s="51"/>
      <c r="P67" s="51"/>
      <c r="Q67" s="182"/>
      <c r="R67" s="182"/>
      <c r="S67" s="52"/>
    </row>
    <row r="68" spans="1:19" ht="15.75">
      <c r="A68" s="51"/>
      <c r="B68" s="51"/>
      <c r="C68" s="51"/>
      <c r="D68" s="51"/>
      <c r="E68" s="51"/>
      <c r="F68" s="51"/>
      <c r="G68" s="51"/>
      <c r="H68" s="51"/>
      <c r="I68" s="51"/>
      <c r="J68" s="51"/>
      <c r="K68" s="51"/>
      <c r="L68" s="51"/>
      <c r="M68" s="51"/>
      <c r="N68" s="51"/>
      <c r="O68" s="51"/>
      <c r="P68" s="51"/>
      <c r="Q68" s="182"/>
      <c r="R68" s="182"/>
      <c r="S68" s="52"/>
    </row>
    <row r="69" spans="1:19" ht="15.75">
      <c r="A69" s="51"/>
      <c r="B69" s="51"/>
      <c r="C69" s="51"/>
      <c r="D69" s="51"/>
      <c r="E69" s="51"/>
      <c r="F69" s="51"/>
      <c r="G69" s="51"/>
      <c r="H69" s="51"/>
      <c r="I69" s="51"/>
      <c r="J69" s="51"/>
      <c r="K69" s="51"/>
      <c r="L69" s="51"/>
      <c r="M69" s="51"/>
      <c r="N69" s="51"/>
      <c r="O69" s="51"/>
      <c r="P69" s="51"/>
      <c r="Q69" s="182"/>
      <c r="R69" s="182"/>
      <c r="S69" s="52"/>
    </row>
    <row r="70" spans="1:19" ht="15.75">
      <c r="A70" s="51"/>
      <c r="B70" s="51"/>
      <c r="C70" s="51"/>
      <c r="D70" s="51"/>
      <c r="E70" s="51"/>
      <c r="F70" s="51"/>
      <c r="G70" s="51"/>
      <c r="H70" s="51"/>
      <c r="I70" s="51"/>
      <c r="J70" s="51"/>
      <c r="K70" s="51"/>
      <c r="L70" s="51"/>
      <c r="M70" s="51"/>
      <c r="N70" s="51"/>
      <c r="O70" s="51"/>
      <c r="P70" s="51"/>
      <c r="Q70" s="182"/>
      <c r="R70" s="182"/>
      <c r="S70" s="52"/>
    </row>
    <row r="71" spans="1:19" ht="15.75">
      <c r="A71" s="51"/>
      <c r="B71" s="51"/>
      <c r="C71" s="51"/>
      <c r="D71" s="51"/>
      <c r="E71" s="51"/>
      <c r="F71" s="51"/>
      <c r="G71" s="51"/>
      <c r="H71" s="51"/>
      <c r="I71" s="51"/>
      <c r="J71" s="51"/>
      <c r="K71" s="51"/>
      <c r="L71" s="51"/>
      <c r="M71" s="51"/>
      <c r="N71" s="51"/>
      <c r="O71" s="51"/>
      <c r="P71" s="51"/>
      <c r="Q71" s="182"/>
      <c r="R71" s="182"/>
      <c r="S71" s="52"/>
    </row>
    <row r="72" spans="1:19" ht="15.75">
      <c r="A72" s="51"/>
      <c r="B72" s="51"/>
      <c r="C72" s="51"/>
      <c r="D72" s="51"/>
      <c r="E72" s="51"/>
      <c r="F72" s="51"/>
      <c r="G72" s="51"/>
      <c r="H72" s="51"/>
      <c r="I72" s="51"/>
      <c r="J72" s="51"/>
      <c r="K72" s="51"/>
      <c r="L72" s="51"/>
      <c r="M72" s="51"/>
      <c r="N72" s="51"/>
      <c r="O72" s="51"/>
      <c r="P72" s="51"/>
      <c r="Q72" s="182"/>
      <c r="R72" s="182"/>
      <c r="S72" s="52"/>
    </row>
    <row r="73" spans="1:19" ht="15.75">
      <c r="A73" s="51"/>
      <c r="B73" s="51"/>
      <c r="C73" s="51"/>
      <c r="D73" s="51"/>
      <c r="E73" s="51"/>
      <c r="F73" s="51"/>
      <c r="G73" s="51"/>
      <c r="H73" s="51"/>
      <c r="I73" s="51"/>
      <c r="J73" s="51"/>
      <c r="K73" s="51"/>
      <c r="L73" s="51"/>
      <c r="M73" s="51"/>
      <c r="N73" s="51"/>
      <c r="O73" s="51"/>
      <c r="P73" s="51"/>
      <c r="Q73" s="182"/>
      <c r="R73" s="182"/>
      <c r="S73" s="52"/>
    </row>
    <row r="74" spans="1:19" ht="15.75">
      <c r="A74" s="51"/>
      <c r="B74" s="51"/>
      <c r="C74" s="51"/>
      <c r="D74" s="51"/>
      <c r="E74" s="51"/>
      <c r="F74" s="51"/>
      <c r="G74" s="51"/>
      <c r="H74" s="51"/>
      <c r="I74" s="51"/>
      <c r="J74" s="51"/>
      <c r="K74" s="51"/>
      <c r="L74" s="51"/>
      <c r="M74" s="51"/>
      <c r="N74" s="51"/>
      <c r="O74" s="51"/>
      <c r="P74" s="51"/>
      <c r="Q74" s="182"/>
      <c r="R74" s="182"/>
      <c r="S74" s="52"/>
    </row>
    <row r="75" spans="1:19" ht="15.75">
      <c r="A75" s="51"/>
      <c r="B75" s="51"/>
      <c r="C75" s="51"/>
      <c r="D75" s="51"/>
      <c r="E75" s="51"/>
      <c r="F75" s="51"/>
      <c r="G75" s="51"/>
      <c r="H75" s="51"/>
      <c r="I75" s="51"/>
      <c r="J75" s="51"/>
      <c r="K75" s="51"/>
      <c r="L75" s="51"/>
      <c r="M75" s="51"/>
      <c r="N75" s="51"/>
      <c r="O75" s="51"/>
      <c r="P75" s="51"/>
      <c r="Q75" s="182"/>
      <c r="R75" s="182"/>
      <c r="S75" s="52"/>
    </row>
    <row r="76" spans="1:19" ht="15.75">
      <c r="A76" s="51"/>
      <c r="B76" s="51"/>
      <c r="C76" s="51"/>
      <c r="D76" s="51"/>
      <c r="E76" s="51"/>
      <c r="F76" s="51"/>
      <c r="G76" s="51"/>
      <c r="H76" s="51"/>
      <c r="I76" s="51"/>
      <c r="J76" s="51"/>
      <c r="K76" s="51"/>
      <c r="L76" s="51"/>
      <c r="M76" s="51"/>
      <c r="N76" s="51"/>
      <c r="O76" s="51"/>
      <c r="P76" s="51"/>
      <c r="Q76" s="182"/>
      <c r="R76" s="182"/>
      <c r="S76" s="52"/>
    </row>
    <row r="77" spans="1:19" ht="15.75">
      <c r="A77" s="51"/>
      <c r="B77" s="51"/>
      <c r="C77" s="51"/>
      <c r="D77" s="51"/>
      <c r="E77" s="51"/>
      <c r="F77" s="51"/>
      <c r="G77" s="51"/>
      <c r="H77" s="51"/>
      <c r="I77" s="51"/>
      <c r="J77" s="51"/>
      <c r="K77" s="51"/>
      <c r="L77" s="51"/>
      <c r="M77" s="51"/>
      <c r="N77" s="51"/>
      <c r="O77" s="51"/>
      <c r="P77" s="51"/>
      <c r="Q77" s="182"/>
      <c r="R77" s="182"/>
      <c r="S77" s="52"/>
    </row>
    <row r="78" spans="1:19" ht="15.75">
      <c r="A78" s="51"/>
      <c r="B78" s="51"/>
      <c r="C78" s="51"/>
      <c r="D78" s="51"/>
      <c r="E78" s="51"/>
      <c r="F78" s="51"/>
      <c r="G78" s="51"/>
      <c r="H78" s="51"/>
      <c r="I78" s="51"/>
      <c r="J78" s="51"/>
      <c r="K78" s="51"/>
      <c r="L78" s="51"/>
      <c r="M78" s="51"/>
      <c r="N78" s="51"/>
      <c r="O78" s="51"/>
      <c r="P78" s="51"/>
      <c r="Q78" s="182"/>
      <c r="R78" s="182"/>
      <c r="S78" s="52"/>
    </row>
    <row r="79" spans="1:19" ht="15.75">
      <c r="A79" s="51"/>
      <c r="B79" s="51"/>
      <c r="C79" s="51"/>
      <c r="D79" s="51"/>
      <c r="E79" s="51"/>
      <c r="F79" s="51"/>
      <c r="G79" s="51"/>
      <c r="H79" s="51"/>
      <c r="I79" s="51"/>
      <c r="J79" s="51"/>
      <c r="K79" s="51"/>
      <c r="L79" s="51"/>
      <c r="M79" s="51"/>
      <c r="N79" s="51"/>
      <c r="O79" s="51"/>
      <c r="P79" s="51"/>
      <c r="Q79" s="182"/>
      <c r="R79" s="182"/>
      <c r="S79" s="52"/>
    </row>
    <row r="80" spans="1:19" ht="15.75">
      <c r="A80" s="51"/>
      <c r="B80" s="51"/>
      <c r="C80" s="51"/>
      <c r="D80" s="51"/>
      <c r="E80" s="51"/>
      <c r="F80" s="51"/>
      <c r="G80" s="51"/>
      <c r="H80" s="51"/>
      <c r="I80" s="51"/>
      <c r="J80" s="51"/>
      <c r="K80" s="51"/>
      <c r="L80" s="51"/>
      <c r="M80" s="51"/>
      <c r="N80" s="51"/>
      <c r="O80" s="51"/>
      <c r="P80" s="51"/>
      <c r="Q80" s="182"/>
      <c r="R80" s="182"/>
      <c r="S80" s="52"/>
    </row>
    <row r="81" spans="1:19" ht="15.75">
      <c r="A81" s="51"/>
      <c r="B81" s="51"/>
      <c r="C81" s="51"/>
      <c r="D81" s="51"/>
      <c r="E81" s="51"/>
      <c r="F81" s="51"/>
      <c r="G81" s="51"/>
      <c r="H81" s="51"/>
      <c r="I81" s="51"/>
      <c r="J81" s="51"/>
      <c r="K81" s="51"/>
      <c r="L81" s="51"/>
      <c r="M81" s="51"/>
      <c r="N81" s="51"/>
      <c r="O81" s="51"/>
      <c r="P81" s="51"/>
      <c r="Q81" s="182"/>
      <c r="R81" s="182"/>
      <c r="S81" s="52"/>
    </row>
    <row r="82" spans="1:19" ht="15.75">
      <c r="A82" s="51"/>
      <c r="B82" s="51"/>
      <c r="C82" s="51"/>
      <c r="D82" s="51"/>
      <c r="E82" s="51"/>
      <c r="F82" s="51"/>
      <c r="G82" s="51"/>
      <c r="H82" s="51"/>
      <c r="I82" s="51"/>
      <c r="J82" s="51"/>
      <c r="K82" s="51"/>
      <c r="L82" s="51"/>
      <c r="M82" s="51"/>
      <c r="N82" s="51"/>
      <c r="O82" s="51"/>
      <c r="P82" s="51"/>
      <c r="Q82" s="182"/>
      <c r="R82" s="182"/>
      <c r="S82" s="52"/>
    </row>
    <row r="83" spans="1:19" ht="15.75">
      <c r="A83" s="51"/>
      <c r="B83" s="51"/>
      <c r="C83" s="51"/>
      <c r="D83" s="51"/>
      <c r="E83" s="51"/>
      <c r="F83" s="51"/>
      <c r="G83" s="51"/>
      <c r="H83" s="51"/>
      <c r="I83" s="51"/>
      <c r="J83" s="51"/>
      <c r="K83" s="51"/>
      <c r="L83" s="51"/>
      <c r="M83" s="51"/>
      <c r="N83" s="51"/>
      <c r="O83" s="51"/>
      <c r="P83" s="51"/>
      <c r="Q83" s="182"/>
      <c r="R83" s="182"/>
      <c r="S83" s="52"/>
    </row>
    <row r="84" spans="1:19" ht="15.75">
      <c r="A84" s="51"/>
      <c r="B84" s="51"/>
      <c r="C84" s="51"/>
      <c r="D84" s="51"/>
      <c r="E84" s="51"/>
      <c r="F84" s="51"/>
      <c r="G84" s="51"/>
      <c r="H84" s="51"/>
      <c r="I84" s="51"/>
      <c r="J84" s="51"/>
      <c r="K84" s="51"/>
      <c r="L84" s="51"/>
      <c r="M84" s="51"/>
      <c r="N84" s="51"/>
      <c r="O84" s="51"/>
      <c r="P84" s="51"/>
      <c r="Q84" s="182"/>
      <c r="R84" s="182"/>
      <c r="S84" s="52"/>
    </row>
    <row r="85" spans="1:19" ht="15.75">
      <c r="A85" s="51"/>
      <c r="B85" s="51"/>
      <c r="C85" s="51"/>
      <c r="D85" s="51"/>
      <c r="E85" s="51"/>
      <c r="F85" s="51"/>
      <c r="G85" s="51"/>
      <c r="H85" s="51"/>
      <c r="I85" s="51"/>
      <c r="J85" s="51"/>
      <c r="K85" s="51"/>
      <c r="L85" s="51"/>
      <c r="M85" s="51"/>
      <c r="N85" s="51"/>
      <c r="O85" s="51"/>
      <c r="P85" s="51"/>
      <c r="Q85" s="182"/>
      <c r="R85" s="182"/>
      <c r="S85" s="52"/>
    </row>
    <row r="86" spans="1:19" ht="15.75">
      <c r="A86" s="51"/>
      <c r="B86" s="51"/>
      <c r="C86" s="51"/>
      <c r="D86" s="51"/>
      <c r="E86" s="51"/>
      <c r="F86" s="51"/>
      <c r="G86" s="51"/>
      <c r="H86" s="51"/>
      <c r="I86" s="51"/>
      <c r="J86" s="51"/>
      <c r="K86" s="51"/>
      <c r="L86" s="51"/>
      <c r="M86" s="51"/>
      <c r="N86" s="51"/>
      <c r="O86" s="51"/>
      <c r="P86" s="51"/>
      <c r="Q86" s="182"/>
      <c r="R86" s="182"/>
      <c r="S86" s="52"/>
    </row>
    <row r="87" spans="1:19" ht="15.75">
      <c r="A87" s="51"/>
      <c r="B87" s="51"/>
      <c r="C87" s="51"/>
      <c r="D87" s="51"/>
      <c r="E87" s="51"/>
      <c r="F87" s="51"/>
      <c r="G87" s="51"/>
      <c r="H87" s="51"/>
      <c r="I87" s="51"/>
      <c r="J87" s="51"/>
      <c r="K87" s="51"/>
      <c r="L87" s="51"/>
      <c r="M87" s="51"/>
      <c r="N87" s="51"/>
      <c r="O87" s="51"/>
      <c r="P87" s="51"/>
      <c r="Q87" s="182"/>
      <c r="R87" s="182"/>
      <c r="S87" s="52"/>
    </row>
    <row r="88" spans="1:19" ht="15.75">
      <c r="A88" s="51"/>
      <c r="B88" s="51"/>
      <c r="C88" s="51"/>
      <c r="D88" s="51"/>
      <c r="E88" s="51"/>
      <c r="F88" s="51"/>
      <c r="G88" s="51"/>
      <c r="H88" s="51"/>
      <c r="I88" s="51"/>
      <c r="J88" s="51"/>
      <c r="K88" s="51"/>
      <c r="L88" s="51"/>
      <c r="M88" s="51"/>
      <c r="N88" s="51"/>
      <c r="O88" s="51"/>
      <c r="P88" s="51"/>
      <c r="Q88" s="182"/>
      <c r="R88" s="182"/>
      <c r="S88" s="52"/>
    </row>
    <row r="89" spans="1:19" ht="15.75">
      <c r="A89" s="51"/>
      <c r="B89" s="51"/>
      <c r="C89" s="51"/>
      <c r="D89" s="51"/>
      <c r="E89" s="51"/>
      <c r="F89" s="51"/>
      <c r="G89" s="51"/>
      <c r="H89" s="51"/>
      <c r="I89" s="51"/>
      <c r="J89" s="51"/>
      <c r="K89" s="51"/>
      <c r="L89" s="51"/>
      <c r="M89" s="51"/>
      <c r="N89" s="51"/>
      <c r="O89" s="51"/>
      <c r="P89" s="51"/>
      <c r="Q89" s="182"/>
      <c r="R89" s="182"/>
      <c r="S89" s="52"/>
    </row>
    <row r="90" spans="1:19" ht="15.75">
      <c r="A90" s="51"/>
      <c r="B90" s="51"/>
      <c r="C90" s="51"/>
      <c r="D90" s="51"/>
      <c r="E90" s="51"/>
      <c r="F90" s="51"/>
      <c r="G90" s="51"/>
      <c r="H90" s="51"/>
      <c r="I90" s="51"/>
      <c r="J90" s="51"/>
      <c r="K90" s="51"/>
      <c r="L90" s="51"/>
      <c r="M90" s="51"/>
      <c r="N90" s="51"/>
      <c r="O90" s="51"/>
      <c r="P90" s="51"/>
      <c r="Q90" s="182"/>
      <c r="R90" s="182"/>
      <c r="S90" s="52"/>
    </row>
    <row r="91" spans="1:19" ht="15.75">
      <c r="A91" s="51"/>
      <c r="B91" s="51"/>
      <c r="C91" s="51"/>
      <c r="D91" s="51"/>
      <c r="E91" s="51"/>
      <c r="F91" s="51"/>
      <c r="G91" s="51"/>
      <c r="H91" s="51"/>
      <c r="I91" s="51"/>
      <c r="J91" s="51"/>
      <c r="K91" s="51"/>
      <c r="L91" s="51"/>
      <c r="M91" s="51"/>
      <c r="N91" s="51"/>
      <c r="O91" s="51"/>
      <c r="P91" s="51"/>
      <c r="Q91" s="182"/>
      <c r="R91" s="182"/>
      <c r="S91" s="52"/>
    </row>
    <row r="92" spans="1:19" ht="15.75">
      <c r="A92" s="51"/>
      <c r="B92" s="51"/>
      <c r="C92" s="51"/>
      <c r="D92" s="51"/>
      <c r="E92" s="51"/>
      <c r="F92" s="51"/>
      <c r="G92" s="51"/>
      <c r="H92" s="51"/>
      <c r="I92" s="51"/>
      <c r="J92" s="51"/>
      <c r="K92" s="51"/>
      <c r="L92" s="51"/>
      <c r="M92" s="51"/>
      <c r="N92" s="51"/>
      <c r="O92" s="51"/>
      <c r="P92" s="51"/>
      <c r="Q92" s="182"/>
      <c r="R92" s="182"/>
      <c r="S92" s="52"/>
    </row>
    <row r="93" spans="1:19" ht="15.75">
      <c r="A93" s="51"/>
      <c r="B93" s="51"/>
      <c r="C93" s="51"/>
      <c r="D93" s="51"/>
      <c r="E93" s="51"/>
      <c r="F93" s="51"/>
      <c r="G93" s="51"/>
      <c r="H93" s="51"/>
      <c r="I93" s="51"/>
      <c r="J93" s="51"/>
      <c r="K93" s="51"/>
      <c r="L93" s="51"/>
      <c r="M93" s="51"/>
      <c r="N93" s="51"/>
      <c r="O93" s="51"/>
      <c r="P93" s="51"/>
      <c r="Q93" s="182"/>
      <c r="R93" s="182"/>
      <c r="S93" s="52"/>
    </row>
    <row r="94" spans="1:19" ht="15.75">
      <c r="A94" s="51"/>
      <c r="B94" s="51"/>
      <c r="C94" s="51"/>
      <c r="D94" s="51"/>
      <c r="E94" s="51"/>
      <c r="F94" s="51"/>
      <c r="G94" s="51"/>
      <c r="H94" s="51"/>
      <c r="I94" s="51"/>
      <c r="J94" s="51"/>
      <c r="K94" s="51"/>
      <c r="L94" s="51"/>
      <c r="M94" s="51"/>
      <c r="N94" s="51"/>
      <c r="O94" s="51"/>
      <c r="P94" s="51"/>
      <c r="Q94" s="182"/>
      <c r="R94" s="182"/>
      <c r="S94" s="52"/>
    </row>
    <row r="95" spans="1:19" ht="15.75">
      <c r="A95" s="51"/>
      <c r="B95" s="51"/>
      <c r="C95" s="51"/>
      <c r="D95" s="51"/>
      <c r="E95" s="51"/>
      <c r="F95" s="51"/>
      <c r="G95" s="51"/>
      <c r="H95" s="51"/>
      <c r="I95" s="51"/>
      <c r="J95" s="51"/>
      <c r="K95" s="51"/>
      <c r="L95" s="51"/>
      <c r="M95" s="51"/>
      <c r="N95" s="51"/>
      <c r="O95" s="51"/>
      <c r="P95" s="51"/>
      <c r="Q95" s="182"/>
      <c r="R95" s="182"/>
      <c r="S95" s="52"/>
    </row>
    <row r="96" spans="1:19" ht="15.75">
      <c r="A96" s="51"/>
      <c r="B96" s="51"/>
      <c r="C96" s="51"/>
      <c r="D96" s="51"/>
      <c r="E96" s="51"/>
      <c r="F96" s="51"/>
      <c r="G96" s="51"/>
      <c r="H96" s="51"/>
      <c r="I96" s="51"/>
      <c r="J96" s="51"/>
      <c r="K96" s="51"/>
      <c r="L96" s="51"/>
      <c r="M96" s="51"/>
      <c r="N96" s="51"/>
      <c r="O96" s="51"/>
      <c r="P96" s="51"/>
      <c r="Q96" s="182"/>
      <c r="R96" s="182"/>
      <c r="S96" s="52"/>
    </row>
    <row r="97" spans="1:19" ht="15.75">
      <c r="A97" s="51"/>
      <c r="B97" s="51"/>
      <c r="C97" s="51"/>
      <c r="D97" s="51"/>
      <c r="E97" s="51"/>
      <c r="F97" s="51"/>
      <c r="G97" s="51"/>
      <c r="H97" s="51"/>
      <c r="I97" s="51"/>
      <c r="J97" s="51"/>
      <c r="K97" s="51"/>
      <c r="L97" s="51"/>
      <c r="M97" s="51"/>
      <c r="N97" s="51"/>
      <c r="O97" s="51"/>
      <c r="P97" s="51"/>
      <c r="Q97" s="182"/>
      <c r="R97" s="182"/>
      <c r="S97" s="52"/>
    </row>
    <row r="98" spans="1:19" ht="15.75">
      <c r="A98" s="51"/>
      <c r="B98" s="51"/>
      <c r="C98" s="51"/>
      <c r="D98" s="51"/>
      <c r="E98" s="51"/>
      <c r="F98" s="51"/>
      <c r="G98" s="51"/>
      <c r="H98" s="51"/>
      <c r="I98" s="51"/>
      <c r="J98" s="51"/>
      <c r="K98" s="51"/>
      <c r="L98" s="51"/>
      <c r="M98" s="51"/>
      <c r="N98" s="51"/>
      <c r="O98" s="51"/>
      <c r="P98" s="51"/>
      <c r="Q98" s="182"/>
      <c r="R98" s="182"/>
      <c r="S98" s="52"/>
    </row>
    <row r="99" spans="1:19" ht="15.75">
      <c r="A99" s="51"/>
      <c r="B99" s="51"/>
      <c r="C99" s="51"/>
      <c r="D99" s="51"/>
      <c r="E99" s="51"/>
      <c r="F99" s="51"/>
      <c r="G99" s="51"/>
      <c r="H99" s="51"/>
      <c r="I99" s="51"/>
      <c r="J99" s="51"/>
      <c r="K99" s="51"/>
      <c r="L99" s="51"/>
      <c r="M99" s="51"/>
      <c r="N99" s="51"/>
      <c r="O99" s="51"/>
      <c r="P99" s="51"/>
      <c r="Q99" s="182"/>
      <c r="R99" s="182"/>
      <c r="S99" s="52"/>
    </row>
    <row r="100" spans="1:19" ht="15.75">
      <c r="A100" s="51"/>
      <c r="B100" s="51"/>
      <c r="C100" s="51"/>
      <c r="D100" s="51"/>
      <c r="E100" s="51"/>
      <c r="F100" s="51"/>
      <c r="G100" s="51"/>
      <c r="H100" s="51"/>
      <c r="I100" s="51"/>
      <c r="J100" s="51"/>
      <c r="K100" s="51"/>
      <c r="L100" s="51"/>
      <c r="M100" s="51"/>
      <c r="N100" s="51"/>
      <c r="O100" s="51"/>
      <c r="P100" s="51"/>
      <c r="Q100" s="182"/>
      <c r="R100" s="182"/>
      <c r="S100" s="52"/>
    </row>
    <row r="101" spans="1:19" ht="15.75">
      <c r="A101" s="51"/>
      <c r="B101" s="51"/>
      <c r="C101" s="51"/>
      <c r="D101" s="51"/>
      <c r="E101" s="51"/>
      <c r="F101" s="51"/>
      <c r="G101" s="51"/>
      <c r="H101" s="51"/>
      <c r="I101" s="51"/>
      <c r="J101" s="51"/>
      <c r="K101" s="51"/>
      <c r="L101" s="51"/>
      <c r="M101" s="51"/>
      <c r="N101" s="51"/>
      <c r="O101" s="51"/>
      <c r="P101" s="51"/>
      <c r="Q101" s="182"/>
      <c r="R101" s="182"/>
      <c r="S101" s="52"/>
    </row>
    <row r="102" spans="1:19" ht="15.75">
      <c r="A102" s="51"/>
      <c r="B102" s="51"/>
      <c r="C102" s="51"/>
      <c r="D102" s="51"/>
      <c r="E102" s="51"/>
      <c r="F102" s="51"/>
      <c r="G102" s="51"/>
      <c r="H102" s="51"/>
      <c r="I102" s="51"/>
      <c r="J102" s="51"/>
      <c r="K102" s="51"/>
      <c r="L102" s="51"/>
      <c r="M102" s="51"/>
      <c r="N102" s="51"/>
      <c r="O102" s="51"/>
      <c r="P102" s="51"/>
      <c r="Q102" s="182"/>
      <c r="R102" s="182"/>
      <c r="S102" s="52"/>
    </row>
    <row r="103" spans="1:19" ht="15.75">
      <c r="A103" s="51"/>
      <c r="B103" s="51"/>
      <c r="C103" s="51"/>
      <c r="D103" s="51"/>
      <c r="E103" s="51"/>
      <c r="F103" s="51"/>
      <c r="G103" s="51"/>
      <c r="H103" s="51"/>
      <c r="I103" s="51"/>
      <c r="J103" s="51"/>
      <c r="K103" s="51"/>
      <c r="L103" s="51"/>
      <c r="M103" s="51"/>
      <c r="N103" s="51"/>
      <c r="O103" s="51"/>
      <c r="P103" s="51"/>
      <c r="Q103" s="182"/>
      <c r="R103" s="182"/>
      <c r="S103" s="52"/>
    </row>
    <row r="104" spans="1:19" ht="15.75">
      <c r="A104" s="51"/>
      <c r="B104" s="51"/>
      <c r="C104" s="51"/>
      <c r="D104" s="51"/>
      <c r="E104" s="51"/>
      <c r="F104" s="51"/>
      <c r="G104" s="51"/>
      <c r="H104" s="51"/>
      <c r="I104" s="51"/>
      <c r="J104" s="51"/>
      <c r="K104" s="51"/>
      <c r="L104" s="51"/>
      <c r="M104" s="51"/>
      <c r="N104" s="51"/>
      <c r="O104" s="51"/>
      <c r="P104" s="51"/>
      <c r="Q104" s="182"/>
      <c r="R104" s="182"/>
      <c r="S104" s="52"/>
    </row>
    <row r="105" spans="1:19" ht="15.75">
      <c r="A105" s="51"/>
      <c r="B105" s="51"/>
      <c r="C105" s="51"/>
      <c r="D105" s="51"/>
      <c r="E105" s="51"/>
      <c r="F105" s="51"/>
      <c r="G105" s="51"/>
      <c r="H105" s="51"/>
      <c r="I105" s="51"/>
      <c r="J105" s="51"/>
      <c r="K105" s="51"/>
      <c r="L105" s="51"/>
      <c r="M105" s="51"/>
      <c r="N105" s="51"/>
      <c r="O105" s="51"/>
      <c r="P105" s="51"/>
      <c r="Q105" s="182"/>
      <c r="R105" s="182"/>
      <c r="S105" s="52"/>
    </row>
    <row r="106" spans="1:19" ht="15.75">
      <c r="A106" s="51"/>
      <c r="B106" s="51"/>
      <c r="C106" s="51"/>
      <c r="D106" s="51"/>
      <c r="E106" s="51"/>
      <c r="F106" s="51"/>
      <c r="G106" s="51"/>
      <c r="H106" s="51"/>
      <c r="I106" s="51"/>
      <c r="J106" s="51"/>
      <c r="K106" s="51"/>
      <c r="L106" s="51"/>
      <c r="M106" s="51"/>
      <c r="N106" s="51"/>
      <c r="O106" s="51"/>
      <c r="P106" s="51"/>
      <c r="Q106" s="182"/>
      <c r="R106" s="182"/>
      <c r="S106" s="52"/>
    </row>
    <row r="107" spans="1:19" ht="15.75">
      <c r="A107" s="51"/>
      <c r="B107" s="51"/>
      <c r="C107" s="51"/>
      <c r="D107" s="51"/>
      <c r="E107" s="51"/>
      <c r="F107" s="51"/>
      <c r="G107" s="51"/>
      <c r="H107" s="51"/>
      <c r="I107" s="51"/>
      <c r="J107" s="51"/>
      <c r="K107" s="51"/>
      <c r="L107" s="51"/>
      <c r="M107" s="51"/>
      <c r="N107" s="51"/>
      <c r="O107" s="51"/>
      <c r="P107" s="51"/>
      <c r="Q107" s="182"/>
      <c r="R107" s="182"/>
      <c r="S107" s="52"/>
    </row>
    <row r="108" spans="1:19" ht="15.75">
      <c r="A108" s="51"/>
      <c r="B108" s="51"/>
      <c r="C108" s="51"/>
      <c r="D108" s="51"/>
      <c r="E108" s="51"/>
      <c r="F108" s="51"/>
      <c r="G108" s="51"/>
      <c r="H108" s="51"/>
      <c r="I108" s="51"/>
      <c r="J108" s="51"/>
      <c r="K108" s="51"/>
      <c r="L108" s="51"/>
      <c r="M108" s="51"/>
      <c r="N108" s="51"/>
      <c r="O108" s="51"/>
      <c r="P108" s="51"/>
      <c r="Q108" s="182"/>
      <c r="R108" s="182"/>
      <c r="S108" s="52"/>
    </row>
    <row r="109" spans="1:19" ht="15.75">
      <c r="A109" s="51"/>
      <c r="B109" s="51"/>
      <c r="C109" s="51"/>
      <c r="D109" s="51"/>
      <c r="E109" s="51"/>
      <c r="F109" s="51"/>
      <c r="G109" s="51"/>
      <c r="H109" s="51"/>
      <c r="I109" s="51"/>
      <c r="J109" s="51"/>
      <c r="K109" s="51"/>
      <c r="L109" s="51"/>
      <c r="M109" s="51"/>
      <c r="N109" s="51"/>
      <c r="O109" s="51"/>
      <c r="P109" s="51"/>
      <c r="Q109" s="182"/>
      <c r="R109" s="182"/>
      <c r="S109" s="52"/>
    </row>
    <row r="110" spans="1:19" ht="15.75">
      <c r="A110" s="51"/>
      <c r="B110" s="51"/>
      <c r="C110" s="51"/>
      <c r="D110" s="51"/>
      <c r="E110" s="51"/>
      <c r="F110" s="51"/>
      <c r="G110" s="51"/>
      <c r="H110" s="51"/>
      <c r="I110" s="51"/>
      <c r="J110" s="51"/>
      <c r="K110" s="51"/>
      <c r="L110" s="51"/>
      <c r="M110" s="51"/>
      <c r="N110" s="51"/>
      <c r="O110" s="51"/>
      <c r="P110" s="51"/>
      <c r="Q110" s="182"/>
      <c r="R110" s="182"/>
      <c r="S110" s="52"/>
    </row>
    <row r="111" spans="1:19" ht="15.75">
      <c r="A111" s="51"/>
      <c r="B111" s="51"/>
      <c r="C111" s="51"/>
      <c r="D111" s="51"/>
      <c r="E111" s="51"/>
      <c r="F111" s="51"/>
      <c r="G111" s="51"/>
      <c r="H111" s="51"/>
      <c r="I111" s="51"/>
      <c r="J111" s="51"/>
      <c r="K111" s="51"/>
      <c r="L111" s="51"/>
      <c r="M111" s="51"/>
      <c r="N111" s="51"/>
      <c r="O111" s="51"/>
      <c r="P111" s="51"/>
      <c r="Q111" s="182"/>
      <c r="R111" s="182"/>
      <c r="S111" s="52"/>
    </row>
    <row r="112" spans="1:19" ht="15.75">
      <c r="A112" s="51"/>
      <c r="B112" s="51"/>
      <c r="C112" s="51"/>
      <c r="D112" s="51"/>
      <c r="E112" s="51"/>
      <c r="F112" s="51"/>
      <c r="G112" s="51"/>
      <c r="H112" s="51"/>
      <c r="I112" s="51"/>
      <c r="J112" s="51"/>
      <c r="K112" s="51"/>
      <c r="L112" s="51"/>
      <c r="M112" s="51"/>
      <c r="N112" s="51"/>
      <c r="O112" s="51"/>
      <c r="P112" s="51"/>
      <c r="Q112" s="182"/>
      <c r="R112" s="182"/>
      <c r="S112" s="52"/>
    </row>
    <row r="113" spans="1:19" ht="15.75">
      <c r="A113" s="51"/>
      <c r="B113" s="51"/>
      <c r="C113" s="51"/>
      <c r="D113" s="51"/>
      <c r="E113" s="51"/>
      <c r="F113" s="51"/>
      <c r="G113" s="51"/>
      <c r="H113" s="51"/>
      <c r="I113" s="51"/>
      <c r="J113" s="51"/>
      <c r="K113" s="51"/>
      <c r="L113" s="51"/>
      <c r="M113" s="51"/>
      <c r="N113" s="51"/>
      <c r="O113" s="51"/>
      <c r="P113" s="51"/>
      <c r="Q113" s="182"/>
      <c r="R113" s="182"/>
      <c r="S113" s="52"/>
    </row>
    <row r="114" spans="1:19" ht="15.75">
      <c r="A114" s="51"/>
      <c r="B114" s="51"/>
      <c r="C114" s="51"/>
      <c r="D114" s="51"/>
      <c r="E114" s="51"/>
      <c r="F114" s="51"/>
      <c r="G114" s="51"/>
      <c r="H114" s="51"/>
      <c r="I114" s="51"/>
      <c r="J114" s="51"/>
      <c r="K114" s="51"/>
      <c r="L114" s="51"/>
      <c r="M114" s="51"/>
      <c r="N114" s="51"/>
      <c r="O114" s="51"/>
      <c r="P114" s="51"/>
      <c r="Q114" s="182"/>
      <c r="R114" s="182"/>
      <c r="S114" s="52"/>
    </row>
    <row r="115" spans="1:19" ht="15.75">
      <c r="A115" s="51"/>
      <c r="B115" s="51"/>
      <c r="C115" s="51"/>
      <c r="D115" s="51"/>
      <c r="E115" s="51"/>
      <c r="F115" s="51"/>
      <c r="G115" s="51"/>
      <c r="H115" s="51"/>
      <c r="I115" s="51"/>
      <c r="J115" s="51"/>
      <c r="K115" s="51"/>
      <c r="L115" s="51"/>
      <c r="M115" s="51"/>
      <c r="N115" s="51"/>
      <c r="O115" s="51"/>
      <c r="P115" s="51"/>
      <c r="Q115" s="182"/>
      <c r="R115" s="182"/>
      <c r="S115" s="52"/>
    </row>
    <row r="116" spans="1:19" ht="15.75">
      <c r="A116" s="51"/>
      <c r="B116" s="51"/>
      <c r="C116" s="51"/>
      <c r="D116" s="51"/>
      <c r="E116" s="51"/>
      <c r="F116" s="51"/>
      <c r="G116" s="51"/>
      <c r="H116" s="51"/>
      <c r="I116" s="51"/>
      <c r="J116" s="51"/>
      <c r="K116" s="51"/>
      <c r="L116" s="51"/>
      <c r="M116" s="51"/>
      <c r="N116" s="51"/>
      <c r="O116" s="51"/>
      <c r="P116" s="51"/>
      <c r="Q116" s="182"/>
      <c r="R116" s="182"/>
      <c r="S116" s="52"/>
    </row>
    <row r="117" spans="1:19" ht="15.75">
      <c r="A117" s="51"/>
      <c r="B117" s="51"/>
      <c r="C117" s="51"/>
      <c r="D117" s="51"/>
      <c r="E117" s="51"/>
      <c r="F117" s="51"/>
      <c r="G117" s="51"/>
      <c r="H117" s="51"/>
      <c r="I117" s="51"/>
      <c r="J117" s="51"/>
      <c r="K117" s="51"/>
      <c r="L117" s="51"/>
      <c r="M117" s="51"/>
      <c r="N117" s="51"/>
      <c r="O117" s="51"/>
      <c r="P117" s="51"/>
      <c r="Q117" s="182"/>
      <c r="R117" s="182"/>
      <c r="S117" s="52"/>
    </row>
    <row r="118" spans="1:19" ht="15.75">
      <c r="A118" s="51"/>
      <c r="B118" s="51"/>
      <c r="C118" s="51"/>
      <c r="D118" s="51"/>
      <c r="E118" s="51"/>
      <c r="F118" s="51"/>
      <c r="G118" s="51"/>
      <c r="H118" s="51"/>
      <c r="I118" s="51"/>
      <c r="J118" s="51"/>
      <c r="K118" s="51"/>
      <c r="L118" s="51"/>
      <c r="M118" s="51"/>
      <c r="N118" s="51"/>
      <c r="O118" s="51"/>
      <c r="P118" s="51"/>
      <c r="Q118" s="182"/>
      <c r="R118" s="182"/>
      <c r="S118" s="52"/>
    </row>
    <row r="119" spans="1:19" ht="15.75">
      <c r="A119" s="51"/>
      <c r="B119" s="51"/>
      <c r="C119" s="51"/>
      <c r="D119" s="51"/>
      <c r="E119" s="51"/>
      <c r="F119" s="51"/>
      <c r="G119" s="51"/>
      <c r="H119" s="51"/>
      <c r="I119" s="51"/>
      <c r="J119" s="51"/>
      <c r="K119" s="51"/>
      <c r="L119" s="51"/>
      <c r="M119" s="51"/>
      <c r="N119" s="51"/>
      <c r="O119" s="51"/>
      <c r="P119" s="51"/>
      <c r="Q119" s="182"/>
      <c r="R119" s="182"/>
      <c r="S119" s="52"/>
    </row>
    <row r="120" spans="1:19" ht="15.75">
      <c r="A120" s="51"/>
      <c r="B120" s="51"/>
      <c r="C120" s="51"/>
      <c r="D120" s="51"/>
      <c r="E120" s="51"/>
      <c r="F120" s="51"/>
      <c r="G120" s="51"/>
      <c r="H120" s="51"/>
      <c r="I120" s="51"/>
      <c r="J120" s="51"/>
      <c r="K120" s="51"/>
      <c r="L120" s="51"/>
      <c r="M120" s="51"/>
      <c r="N120" s="51"/>
      <c r="O120" s="51"/>
      <c r="P120" s="51"/>
      <c r="Q120" s="182"/>
      <c r="R120" s="182"/>
      <c r="S120" s="52"/>
    </row>
    <row r="121" spans="1:19" ht="15.75">
      <c r="A121" s="51"/>
      <c r="B121" s="51"/>
      <c r="C121" s="51"/>
      <c r="D121" s="51"/>
      <c r="E121" s="51"/>
      <c r="F121" s="51"/>
      <c r="G121" s="51"/>
      <c r="H121" s="51"/>
      <c r="I121" s="51"/>
      <c r="J121" s="51"/>
      <c r="K121" s="51"/>
      <c r="L121" s="51"/>
      <c r="M121" s="51"/>
      <c r="N121" s="51"/>
      <c r="O121" s="51"/>
      <c r="P121" s="51"/>
      <c r="Q121" s="182"/>
      <c r="R121" s="182"/>
      <c r="S121" s="52"/>
    </row>
    <row r="122" spans="1:19" ht="15.75">
      <c r="A122" s="51"/>
      <c r="B122" s="51"/>
      <c r="C122" s="51"/>
      <c r="D122" s="51"/>
      <c r="E122" s="51"/>
      <c r="F122" s="51"/>
      <c r="G122" s="51"/>
      <c r="H122" s="51"/>
      <c r="I122" s="51"/>
      <c r="J122" s="51"/>
      <c r="K122" s="51"/>
      <c r="L122" s="51"/>
      <c r="M122" s="51"/>
      <c r="N122" s="51"/>
      <c r="O122" s="51"/>
      <c r="P122" s="51"/>
      <c r="Q122" s="182"/>
      <c r="R122" s="182"/>
      <c r="S122" s="52"/>
    </row>
    <row r="123" spans="1:19" ht="15.75">
      <c r="A123" s="51"/>
      <c r="B123" s="51"/>
      <c r="C123" s="51"/>
      <c r="D123" s="51"/>
      <c r="E123" s="51"/>
      <c r="F123" s="51"/>
      <c r="G123" s="51"/>
      <c r="H123" s="51"/>
      <c r="I123" s="51"/>
      <c r="J123" s="51"/>
      <c r="K123" s="51"/>
      <c r="L123" s="51"/>
      <c r="M123" s="51"/>
      <c r="N123" s="51"/>
      <c r="O123" s="51"/>
      <c r="P123" s="51"/>
      <c r="Q123" s="182"/>
      <c r="R123" s="182"/>
      <c r="S123" s="52"/>
    </row>
    <row r="124" spans="1:19" ht="15.75">
      <c r="A124" s="51"/>
      <c r="B124" s="51"/>
      <c r="C124" s="51"/>
      <c r="D124" s="51"/>
      <c r="E124" s="51"/>
      <c r="F124" s="51"/>
      <c r="G124" s="51"/>
      <c r="H124" s="51"/>
      <c r="I124" s="51"/>
      <c r="J124" s="51"/>
      <c r="K124" s="51"/>
      <c r="L124" s="51"/>
      <c r="M124" s="51"/>
      <c r="N124" s="51"/>
      <c r="O124" s="51"/>
      <c r="P124" s="51"/>
      <c r="Q124" s="182"/>
      <c r="R124" s="182"/>
      <c r="S124" s="52"/>
    </row>
    <row r="125" spans="1:19" ht="15.75">
      <c r="A125" s="51"/>
      <c r="B125" s="51"/>
      <c r="C125" s="51"/>
      <c r="D125" s="51"/>
      <c r="E125" s="51"/>
      <c r="F125" s="51"/>
      <c r="G125" s="51"/>
      <c r="H125" s="51"/>
      <c r="I125" s="51"/>
      <c r="J125" s="51"/>
      <c r="K125" s="51"/>
      <c r="L125" s="51"/>
      <c r="M125" s="51"/>
      <c r="N125" s="51"/>
      <c r="O125" s="51"/>
      <c r="P125" s="51"/>
      <c r="Q125" s="182"/>
      <c r="R125" s="182"/>
      <c r="S125" s="52"/>
    </row>
    <row r="126" spans="1:19" ht="15.75">
      <c r="A126" s="51"/>
      <c r="B126" s="51"/>
      <c r="C126" s="51"/>
      <c r="D126" s="51"/>
      <c r="E126" s="51"/>
      <c r="F126" s="51"/>
      <c r="G126" s="51"/>
      <c r="H126" s="51"/>
      <c r="I126" s="51"/>
      <c r="J126" s="51"/>
      <c r="K126" s="51"/>
      <c r="L126" s="51"/>
      <c r="M126" s="51"/>
      <c r="N126" s="51"/>
      <c r="O126" s="51"/>
      <c r="P126" s="51"/>
      <c r="Q126" s="182"/>
      <c r="R126" s="182"/>
      <c r="S126" s="52"/>
    </row>
    <row r="127" spans="1:19" ht="15.75">
      <c r="A127" s="51"/>
      <c r="B127" s="51"/>
      <c r="C127" s="51"/>
      <c r="D127" s="51"/>
      <c r="E127" s="51"/>
      <c r="F127" s="51"/>
      <c r="G127" s="51"/>
      <c r="H127" s="51"/>
      <c r="I127" s="51"/>
      <c r="J127" s="51"/>
      <c r="K127" s="51"/>
      <c r="L127" s="51"/>
      <c r="M127" s="51"/>
      <c r="N127" s="51"/>
      <c r="O127" s="51"/>
      <c r="P127" s="51"/>
      <c r="Q127" s="182"/>
      <c r="R127" s="182"/>
      <c r="S127" s="52"/>
    </row>
    <row r="128" spans="1:19" ht="15.75">
      <c r="A128" s="51"/>
      <c r="B128" s="51"/>
      <c r="C128" s="51"/>
      <c r="D128" s="51"/>
      <c r="E128" s="51"/>
      <c r="F128" s="51"/>
      <c r="G128" s="51"/>
      <c r="H128" s="51"/>
      <c r="I128" s="51"/>
      <c r="J128" s="51"/>
      <c r="K128" s="51"/>
      <c r="L128" s="51"/>
      <c r="M128" s="51"/>
      <c r="N128" s="51"/>
      <c r="O128" s="51"/>
      <c r="P128" s="51"/>
      <c r="Q128" s="182"/>
      <c r="R128" s="182"/>
      <c r="S128" s="52"/>
    </row>
    <row r="129" spans="1:19" ht="15.75">
      <c r="A129" s="51"/>
      <c r="B129" s="51"/>
      <c r="C129" s="51"/>
      <c r="D129" s="51"/>
      <c r="E129" s="51"/>
      <c r="F129" s="51"/>
      <c r="G129" s="51"/>
      <c r="H129" s="51"/>
      <c r="I129" s="51"/>
      <c r="J129" s="51"/>
      <c r="K129" s="51"/>
      <c r="L129" s="51"/>
      <c r="M129" s="51"/>
      <c r="N129" s="51"/>
      <c r="O129" s="51"/>
      <c r="P129" s="51"/>
      <c r="Q129" s="182"/>
      <c r="R129" s="182"/>
      <c r="S129" s="52"/>
    </row>
    <row r="130" spans="1:19" ht="15.75">
      <c r="A130" s="51"/>
      <c r="B130" s="51"/>
      <c r="C130" s="51"/>
      <c r="D130" s="51"/>
      <c r="E130" s="51"/>
      <c r="F130" s="51"/>
      <c r="G130" s="51"/>
      <c r="H130" s="51"/>
      <c r="I130" s="51"/>
      <c r="J130" s="51"/>
      <c r="K130" s="51"/>
      <c r="L130" s="51"/>
      <c r="M130" s="51"/>
      <c r="N130" s="51"/>
      <c r="O130" s="51"/>
      <c r="P130" s="51"/>
      <c r="Q130" s="182"/>
      <c r="R130" s="182"/>
      <c r="S130" s="52"/>
    </row>
    <row r="131" spans="1:19" ht="15.75">
      <c r="A131" s="51"/>
      <c r="B131" s="51"/>
      <c r="C131" s="51"/>
      <c r="D131" s="51"/>
      <c r="E131" s="51"/>
      <c r="F131" s="51"/>
      <c r="G131" s="51"/>
      <c r="H131" s="51"/>
      <c r="I131" s="51"/>
      <c r="J131" s="51"/>
      <c r="K131" s="51"/>
      <c r="L131" s="51"/>
      <c r="M131" s="51"/>
      <c r="N131" s="51"/>
      <c r="O131" s="51"/>
      <c r="P131" s="51"/>
      <c r="Q131" s="182"/>
      <c r="R131" s="182"/>
      <c r="S131" s="52"/>
    </row>
    <row r="132" spans="1:19" ht="15.75">
      <c r="A132" s="51"/>
      <c r="B132" s="51"/>
      <c r="C132" s="51"/>
      <c r="D132" s="51"/>
      <c r="E132" s="51"/>
      <c r="F132" s="51"/>
      <c r="G132" s="51"/>
      <c r="H132" s="51"/>
      <c r="I132" s="51"/>
      <c r="J132" s="51"/>
      <c r="K132" s="51"/>
      <c r="L132" s="51"/>
      <c r="M132" s="51"/>
      <c r="N132" s="51"/>
      <c r="O132" s="51"/>
      <c r="P132" s="51"/>
      <c r="Q132" s="182"/>
      <c r="R132" s="182"/>
      <c r="S132" s="52"/>
    </row>
    <row r="133" spans="1:19" ht="15.75">
      <c r="A133" s="51"/>
      <c r="B133" s="51"/>
      <c r="C133" s="51"/>
      <c r="D133" s="51"/>
      <c r="E133" s="51"/>
      <c r="F133" s="51"/>
      <c r="G133" s="51"/>
      <c r="H133" s="51"/>
      <c r="I133" s="51"/>
      <c r="J133" s="51"/>
      <c r="K133" s="51"/>
      <c r="L133" s="51"/>
      <c r="M133" s="51"/>
      <c r="N133" s="51"/>
      <c r="O133" s="51"/>
      <c r="P133" s="51"/>
      <c r="Q133" s="182"/>
      <c r="R133" s="182"/>
      <c r="S133" s="52"/>
    </row>
    <row r="134" spans="1:19" ht="15.75">
      <c r="A134" s="51"/>
      <c r="B134" s="51"/>
      <c r="C134" s="51"/>
      <c r="D134" s="51"/>
      <c r="E134" s="51"/>
      <c r="F134" s="51"/>
      <c r="G134" s="51"/>
      <c r="H134" s="51"/>
      <c r="I134" s="51"/>
      <c r="J134" s="51"/>
      <c r="K134" s="51"/>
      <c r="L134" s="51"/>
      <c r="M134" s="51"/>
      <c r="N134" s="51"/>
      <c r="O134" s="51"/>
      <c r="P134" s="51"/>
      <c r="Q134" s="182"/>
      <c r="R134" s="182"/>
      <c r="S134" s="52"/>
    </row>
    <row r="135" spans="1:19" ht="15.75">
      <c r="A135" s="51"/>
      <c r="B135" s="51"/>
      <c r="C135" s="51"/>
      <c r="D135" s="51"/>
      <c r="E135" s="51"/>
      <c r="F135" s="51"/>
      <c r="G135" s="51"/>
      <c r="H135" s="51"/>
      <c r="I135" s="51"/>
      <c r="J135" s="51"/>
      <c r="K135" s="51"/>
      <c r="L135" s="51"/>
      <c r="M135" s="51"/>
      <c r="N135" s="51"/>
      <c r="O135" s="51"/>
      <c r="P135" s="51"/>
      <c r="Q135" s="182"/>
      <c r="R135" s="182"/>
      <c r="S135" s="52"/>
    </row>
    <row r="136" spans="1:19" ht="15.75">
      <c r="A136" s="51"/>
      <c r="B136" s="51"/>
      <c r="C136" s="51"/>
      <c r="D136" s="51"/>
      <c r="E136" s="51"/>
      <c r="F136" s="51"/>
      <c r="G136" s="51"/>
      <c r="H136" s="51"/>
      <c r="I136" s="51"/>
      <c r="J136" s="51"/>
      <c r="K136" s="51"/>
      <c r="L136" s="51"/>
      <c r="M136" s="51"/>
      <c r="N136" s="51"/>
      <c r="O136" s="51"/>
      <c r="P136" s="51"/>
      <c r="Q136" s="182"/>
      <c r="R136" s="182"/>
      <c r="S136" s="52"/>
    </row>
    <row r="137" spans="1:19" ht="15.75">
      <c r="A137" s="51"/>
      <c r="B137" s="51"/>
      <c r="C137" s="51"/>
      <c r="D137" s="51"/>
      <c r="E137" s="51"/>
      <c r="F137" s="51"/>
      <c r="G137" s="51"/>
      <c r="H137" s="51"/>
      <c r="I137" s="51"/>
      <c r="J137" s="51"/>
      <c r="K137" s="51"/>
      <c r="L137" s="51"/>
      <c r="M137" s="51"/>
      <c r="N137" s="51"/>
      <c r="O137" s="51"/>
      <c r="P137" s="51"/>
      <c r="Q137" s="182"/>
      <c r="R137" s="182"/>
      <c r="S137" s="52"/>
    </row>
    <row r="138" spans="1:19" ht="15.75">
      <c r="A138" s="51"/>
      <c r="B138" s="51"/>
      <c r="C138" s="51"/>
      <c r="D138" s="51"/>
      <c r="E138" s="51"/>
      <c r="F138" s="51"/>
      <c r="G138" s="51"/>
      <c r="H138" s="51"/>
      <c r="I138" s="51"/>
      <c r="J138" s="51"/>
      <c r="K138" s="51"/>
      <c r="L138" s="51"/>
      <c r="M138" s="51"/>
      <c r="N138" s="51"/>
      <c r="O138" s="51"/>
      <c r="P138" s="51"/>
      <c r="Q138" s="182"/>
      <c r="R138" s="182"/>
      <c r="S138" s="52"/>
    </row>
    <row r="139" spans="1:19" ht="15.75">
      <c r="A139" s="51"/>
      <c r="B139" s="51"/>
      <c r="C139" s="51"/>
      <c r="D139" s="51"/>
      <c r="E139" s="51"/>
      <c r="F139" s="51"/>
      <c r="G139" s="51"/>
      <c r="H139" s="51"/>
      <c r="I139" s="51"/>
      <c r="J139" s="51"/>
      <c r="K139" s="51"/>
      <c r="L139" s="51"/>
      <c r="M139" s="51"/>
      <c r="N139" s="51"/>
      <c r="O139" s="51"/>
      <c r="P139" s="51"/>
      <c r="Q139" s="182"/>
      <c r="R139" s="182"/>
      <c r="S139" s="52"/>
    </row>
    <row r="140" spans="1:19" ht="15.75">
      <c r="A140" s="51"/>
      <c r="B140" s="51"/>
      <c r="C140" s="51"/>
      <c r="D140" s="51"/>
      <c r="E140" s="51"/>
      <c r="F140" s="51"/>
      <c r="G140" s="51"/>
      <c r="H140" s="51"/>
      <c r="I140" s="51"/>
      <c r="J140" s="51"/>
      <c r="K140" s="51"/>
      <c r="L140" s="51"/>
      <c r="M140" s="51"/>
      <c r="N140" s="51"/>
      <c r="O140" s="51"/>
      <c r="P140" s="51"/>
      <c r="Q140" s="182"/>
      <c r="R140" s="182"/>
      <c r="S140" s="52"/>
    </row>
    <row r="141" spans="1:19" ht="15.75">
      <c r="A141" s="51"/>
      <c r="B141" s="51"/>
      <c r="C141" s="51"/>
      <c r="D141" s="51"/>
      <c r="E141" s="51"/>
      <c r="F141" s="51"/>
      <c r="G141" s="51"/>
      <c r="H141" s="51"/>
      <c r="I141" s="51"/>
      <c r="J141" s="51"/>
      <c r="K141" s="51"/>
      <c r="L141" s="51"/>
      <c r="M141" s="51"/>
      <c r="N141" s="51"/>
      <c r="O141" s="51"/>
      <c r="P141" s="51"/>
      <c r="Q141" s="182"/>
      <c r="R141" s="182"/>
      <c r="S141" s="52"/>
    </row>
    <row r="142" spans="1:19" ht="15.75">
      <c r="A142" s="51"/>
      <c r="B142" s="51"/>
      <c r="C142" s="51"/>
      <c r="D142" s="51"/>
      <c r="E142" s="51"/>
      <c r="F142" s="51"/>
      <c r="G142" s="51"/>
      <c r="H142" s="51"/>
      <c r="I142" s="51"/>
      <c r="J142" s="51"/>
      <c r="K142" s="51"/>
      <c r="L142" s="51"/>
      <c r="M142" s="51"/>
      <c r="N142" s="51"/>
      <c r="O142" s="51"/>
      <c r="P142" s="51"/>
      <c r="Q142" s="182"/>
      <c r="R142" s="182"/>
      <c r="S142" s="52"/>
    </row>
    <row r="143" spans="1:19" ht="15.75">
      <c r="A143" s="51"/>
      <c r="B143" s="51"/>
      <c r="C143" s="51"/>
      <c r="D143" s="51"/>
      <c r="E143" s="51"/>
      <c r="F143" s="51"/>
      <c r="G143" s="51"/>
      <c r="H143" s="51"/>
      <c r="I143" s="51"/>
      <c r="J143" s="51"/>
      <c r="K143" s="51"/>
      <c r="L143" s="51"/>
      <c r="M143" s="51"/>
      <c r="N143" s="51"/>
      <c r="O143" s="51"/>
      <c r="P143" s="51"/>
      <c r="Q143" s="182"/>
      <c r="R143" s="182"/>
      <c r="S143" s="52"/>
    </row>
    <row r="144" spans="1:19" ht="15.75">
      <c r="A144" s="51"/>
      <c r="B144" s="51"/>
      <c r="C144" s="51"/>
      <c r="D144" s="51"/>
      <c r="E144" s="51"/>
      <c r="F144" s="51"/>
      <c r="G144" s="51"/>
      <c r="H144" s="51"/>
      <c r="I144" s="51"/>
      <c r="J144" s="51"/>
      <c r="K144" s="51"/>
      <c r="L144" s="51"/>
      <c r="M144" s="51"/>
      <c r="N144" s="51"/>
      <c r="O144" s="51"/>
      <c r="P144" s="51"/>
      <c r="Q144" s="182"/>
      <c r="R144" s="182"/>
      <c r="S144" s="52"/>
    </row>
    <row r="145" spans="1:19" ht="15.75">
      <c r="A145" s="51"/>
      <c r="B145" s="51"/>
      <c r="C145" s="51"/>
      <c r="D145" s="51"/>
      <c r="E145" s="51"/>
      <c r="F145" s="51"/>
      <c r="G145" s="51"/>
      <c r="H145" s="51"/>
      <c r="I145" s="51"/>
      <c r="J145" s="51"/>
      <c r="K145" s="51"/>
      <c r="L145" s="51"/>
      <c r="M145" s="51"/>
      <c r="N145" s="51"/>
      <c r="O145" s="51"/>
      <c r="P145" s="51"/>
      <c r="Q145" s="182"/>
      <c r="R145" s="182"/>
      <c r="S145" s="52"/>
    </row>
    <row r="146" spans="1:19" ht="15.75">
      <c r="A146" s="51"/>
      <c r="B146" s="51"/>
      <c r="C146" s="51"/>
      <c r="D146" s="51"/>
      <c r="E146" s="51"/>
      <c r="F146" s="51"/>
      <c r="G146" s="51"/>
      <c r="H146" s="51"/>
      <c r="I146" s="51"/>
      <c r="J146" s="51"/>
      <c r="K146" s="51"/>
      <c r="L146" s="51"/>
      <c r="M146" s="51"/>
      <c r="N146" s="51"/>
      <c r="O146" s="51"/>
      <c r="P146" s="51"/>
      <c r="Q146" s="182"/>
      <c r="R146" s="182"/>
      <c r="S146" s="52"/>
    </row>
    <row r="147" spans="1:19" ht="15.75">
      <c r="A147" s="51"/>
      <c r="B147" s="51"/>
      <c r="C147" s="51"/>
      <c r="D147" s="51"/>
      <c r="E147" s="51"/>
      <c r="F147" s="51"/>
      <c r="G147" s="51"/>
      <c r="H147" s="51"/>
      <c r="I147" s="51"/>
      <c r="J147" s="51"/>
      <c r="K147" s="51"/>
      <c r="L147" s="51"/>
      <c r="M147" s="51"/>
      <c r="N147" s="51"/>
      <c r="O147" s="51"/>
      <c r="P147" s="51"/>
      <c r="Q147" s="182"/>
      <c r="R147" s="182"/>
      <c r="S147" s="52"/>
    </row>
    <row r="148" spans="1:19" ht="15.75">
      <c r="A148" s="51"/>
      <c r="B148" s="51"/>
      <c r="C148" s="51"/>
      <c r="D148" s="51"/>
      <c r="E148" s="51"/>
      <c r="F148" s="51"/>
      <c r="G148" s="51"/>
      <c r="H148" s="51"/>
      <c r="I148" s="51"/>
      <c r="J148" s="51"/>
      <c r="K148" s="51"/>
      <c r="L148" s="51"/>
      <c r="M148" s="51"/>
      <c r="N148" s="51"/>
      <c r="O148" s="51"/>
      <c r="P148" s="51"/>
      <c r="Q148" s="182"/>
      <c r="R148" s="182"/>
      <c r="S148" s="52"/>
    </row>
    <row r="149" spans="1:19" ht="15.75">
      <c r="A149" s="51"/>
      <c r="B149" s="51"/>
      <c r="C149" s="51"/>
      <c r="D149" s="51"/>
      <c r="E149" s="51"/>
      <c r="F149" s="51"/>
      <c r="G149" s="51"/>
      <c r="H149" s="51"/>
      <c r="I149" s="51"/>
      <c r="J149" s="51"/>
      <c r="K149" s="51"/>
      <c r="L149" s="51"/>
      <c r="M149" s="51"/>
      <c r="N149" s="51"/>
      <c r="O149" s="51"/>
      <c r="P149" s="51"/>
      <c r="Q149" s="182"/>
      <c r="R149" s="182"/>
      <c r="S149" s="52"/>
    </row>
    <row r="150" spans="1:19" ht="15.75">
      <c r="A150" s="51"/>
      <c r="B150" s="51"/>
      <c r="C150" s="51"/>
      <c r="D150" s="51"/>
      <c r="E150" s="51"/>
      <c r="F150" s="51"/>
      <c r="G150" s="51"/>
      <c r="H150" s="51"/>
      <c r="I150" s="51"/>
      <c r="J150" s="51"/>
      <c r="K150" s="51"/>
      <c r="L150" s="51"/>
      <c r="M150" s="51"/>
      <c r="N150" s="51"/>
      <c r="O150" s="51"/>
      <c r="P150" s="51"/>
      <c r="Q150" s="182"/>
      <c r="R150" s="182"/>
      <c r="S150" s="52"/>
    </row>
    <row r="151" spans="1:19" ht="15.75">
      <c r="A151" s="51"/>
      <c r="B151" s="51"/>
      <c r="C151" s="51"/>
      <c r="D151" s="51"/>
      <c r="E151" s="51"/>
      <c r="F151" s="51"/>
      <c r="G151" s="51"/>
      <c r="H151" s="51"/>
      <c r="I151" s="51"/>
      <c r="J151" s="51"/>
      <c r="K151" s="51"/>
      <c r="L151" s="51"/>
      <c r="M151" s="51"/>
      <c r="N151" s="51"/>
      <c r="O151" s="51"/>
      <c r="P151" s="51"/>
      <c r="Q151" s="182"/>
      <c r="R151" s="182"/>
      <c r="S151" s="52"/>
    </row>
    <row r="152" spans="1:19" ht="15.75">
      <c r="A152" s="51"/>
      <c r="B152" s="51"/>
      <c r="C152" s="51"/>
      <c r="D152" s="51"/>
      <c r="E152" s="51"/>
      <c r="F152" s="51"/>
      <c r="G152" s="51"/>
      <c r="H152" s="51"/>
      <c r="I152" s="51"/>
      <c r="J152" s="51"/>
      <c r="K152" s="51"/>
      <c r="L152" s="51"/>
      <c r="M152" s="51"/>
      <c r="N152" s="51"/>
      <c r="O152" s="51"/>
      <c r="P152" s="51"/>
      <c r="Q152" s="182"/>
      <c r="R152" s="182"/>
      <c r="S152" s="52"/>
    </row>
    <row r="153" spans="1:19" ht="15.75">
      <c r="A153" s="51"/>
      <c r="B153" s="51"/>
      <c r="C153" s="51"/>
      <c r="D153" s="51"/>
      <c r="E153" s="51"/>
      <c r="F153" s="51"/>
      <c r="G153" s="51"/>
      <c r="H153" s="51"/>
      <c r="I153" s="51"/>
      <c r="J153" s="51"/>
      <c r="K153" s="51"/>
      <c r="L153" s="51"/>
      <c r="M153" s="51"/>
      <c r="N153" s="51"/>
      <c r="O153" s="51"/>
      <c r="P153" s="51"/>
      <c r="Q153" s="182"/>
      <c r="R153" s="182"/>
      <c r="S153" s="52"/>
    </row>
    <row r="154" spans="1:19" ht="15.75">
      <c r="A154" s="51"/>
      <c r="B154" s="51"/>
      <c r="C154" s="51"/>
      <c r="D154" s="51"/>
      <c r="E154" s="51"/>
      <c r="F154" s="51"/>
      <c r="G154" s="51"/>
      <c r="H154" s="51"/>
      <c r="I154" s="51"/>
      <c r="J154" s="51"/>
      <c r="K154" s="51"/>
      <c r="L154" s="51"/>
      <c r="M154" s="51"/>
      <c r="N154" s="51"/>
      <c r="O154" s="51"/>
      <c r="P154" s="51"/>
      <c r="Q154" s="182"/>
      <c r="R154" s="182"/>
      <c r="S154" s="52"/>
    </row>
    <row r="155" spans="1:19" ht="15.75">
      <c r="A155" s="51"/>
      <c r="B155" s="51"/>
      <c r="C155" s="51"/>
      <c r="D155" s="51"/>
      <c r="E155" s="51"/>
      <c r="F155" s="51"/>
      <c r="G155" s="51"/>
      <c r="H155" s="51"/>
      <c r="I155" s="51"/>
      <c r="J155" s="51"/>
      <c r="K155" s="51"/>
      <c r="L155" s="51"/>
      <c r="M155" s="51"/>
      <c r="N155" s="51"/>
      <c r="O155" s="51"/>
      <c r="P155" s="51"/>
      <c r="Q155" s="182"/>
      <c r="R155" s="182"/>
      <c r="S155" s="52"/>
    </row>
    <row r="156" spans="1:19" ht="15.75">
      <c r="A156" s="51"/>
      <c r="B156" s="51"/>
      <c r="C156" s="51"/>
      <c r="D156" s="51"/>
      <c r="E156" s="51"/>
      <c r="F156" s="51"/>
      <c r="G156" s="51"/>
      <c r="H156" s="51"/>
      <c r="I156" s="51"/>
      <c r="J156" s="51"/>
      <c r="K156" s="51"/>
      <c r="L156" s="51"/>
      <c r="M156" s="51"/>
      <c r="N156" s="51"/>
      <c r="O156" s="51"/>
      <c r="P156" s="51"/>
      <c r="Q156" s="182"/>
      <c r="R156" s="182"/>
      <c r="S156" s="52"/>
    </row>
    <row r="157" spans="1:19" ht="15.75">
      <c r="A157" s="51"/>
      <c r="B157" s="51"/>
      <c r="C157" s="51"/>
      <c r="D157" s="51"/>
      <c r="E157" s="51"/>
      <c r="F157" s="51"/>
      <c r="G157" s="51"/>
      <c r="H157" s="51"/>
      <c r="I157" s="51"/>
      <c r="J157" s="51"/>
      <c r="K157" s="51"/>
      <c r="L157" s="51"/>
      <c r="M157" s="51"/>
      <c r="N157" s="51"/>
      <c r="O157" s="51"/>
      <c r="P157" s="51"/>
      <c r="Q157" s="182"/>
      <c r="R157" s="182"/>
      <c r="S157" s="52"/>
    </row>
    <row r="158" spans="1:19" ht="15.75">
      <c r="A158" s="51"/>
      <c r="B158" s="51"/>
      <c r="C158" s="51"/>
      <c r="D158" s="51"/>
      <c r="E158" s="51"/>
      <c r="F158" s="51"/>
      <c r="G158" s="51"/>
      <c r="H158" s="51"/>
      <c r="I158" s="51"/>
      <c r="J158" s="51"/>
      <c r="K158" s="51"/>
      <c r="L158" s="51"/>
      <c r="M158" s="51"/>
      <c r="N158" s="51"/>
      <c r="O158" s="51"/>
      <c r="P158" s="51"/>
      <c r="Q158" s="182"/>
      <c r="R158" s="182"/>
      <c r="S158" s="52"/>
    </row>
    <row r="159" spans="1:19" ht="15.75">
      <c r="A159" s="51"/>
      <c r="B159" s="51"/>
      <c r="C159" s="51"/>
      <c r="D159" s="51"/>
      <c r="E159" s="51"/>
      <c r="F159" s="51"/>
      <c r="G159" s="51"/>
      <c r="H159" s="51"/>
      <c r="I159" s="51"/>
      <c r="J159" s="51"/>
      <c r="K159" s="51"/>
      <c r="L159" s="51"/>
      <c r="M159" s="51"/>
      <c r="N159" s="51"/>
      <c r="O159" s="51"/>
      <c r="P159" s="51"/>
      <c r="Q159" s="182"/>
      <c r="R159" s="182"/>
      <c r="S159" s="52"/>
    </row>
    <row r="160" spans="1:19" ht="15.75">
      <c r="A160" s="51"/>
      <c r="B160" s="51"/>
      <c r="C160" s="51"/>
      <c r="D160" s="51"/>
      <c r="E160" s="51"/>
      <c r="F160" s="51"/>
      <c r="G160" s="51"/>
      <c r="H160" s="51"/>
      <c r="I160" s="51"/>
      <c r="J160" s="51"/>
      <c r="K160" s="51"/>
      <c r="L160" s="51"/>
      <c r="M160" s="51"/>
      <c r="N160" s="51"/>
      <c r="O160" s="51"/>
      <c r="P160" s="51"/>
      <c r="Q160" s="182"/>
      <c r="R160" s="182"/>
      <c r="S160" s="52"/>
    </row>
    <row r="161" spans="1:19" ht="15.75">
      <c r="A161" s="51"/>
      <c r="B161" s="51"/>
      <c r="C161" s="51"/>
      <c r="D161" s="51"/>
      <c r="E161" s="51"/>
      <c r="F161" s="51"/>
      <c r="G161" s="51"/>
      <c r="H161" s="51"/>
      <c r="I161" s="51"/>
      <c r="J161" s="51"/>
      <c r="K161" s="51"/>
      <c r="L161" s="51"/>
      <c r="M161" s="51"/>
      <c r="N161" s="51"/>
      <c r="O161" s="51"/>
      <c r="P161" s="51"/>
      <c r="Q161" s="182"/>
      <c r="R161" s="182"/>
      <c r="S161" s="52"/>
    </row>
    <row r="162" spans="1:19" ht="15.75">
      <c r="A162" s="51"/>
      <c r="B162" s="51"/>
      <c r="C162" s="51"/>
      <c r="D162" s="51"/>
      <c r="E162" s="51"/>
      <c r="F162" s="51"/>
      <c r="G162" s="51"/>
      <c r="H162" s="51"/>
      <c r="I162" s="51"/>
      <c r="J162" s="51"/>
      <c r="K162" s="51"/>
      <c r="L162" s="51"/>
      <c r="M162" s="51"/>
      <c r="N162" s="51"/>
      <c r="O162" s="51"/>
      <c r="P162" s="51"/>
      <c r="Q162" s="182"/>
      <c r="R162" s="182"/>
      <c r="S162" s="52"/>
    </row>
    <row r="163" spans="1:19" ht="15.75">
      <c r="A163" s="51"/>
      <c r="B163" s="51"/>
      <c r="C163" s="51"/>
      <c r="D163" s="51"/>
      <c r="E163" s="51"/>
      <c r="F163" s="51"/>
      <c r="G163" s="51"/>
      <c r="H163" s="51"/>
      <c r="I163" s="51"/>
      <c r="J163" s="51"/>
      <c r="K163" s="51"/>
      <c r="L163" s="51"/>
      <c r="M163" s="51"/>
      <c r="N163" s="51"/>
      <c r="O163" s="51"/>
      <c r="P163" s="51"/>
      <c r="Q163" s="182"/>
      <c r="R163" s="182"/>
      <c r="S163" s="52"/>
    </row>
    <row r="164" spans="1:19" ht="15.75">
      <c r="A164" s="51"/>
      <c r="B164" s="51"/>
      <c r="C164" s="51"/>
      <c r="D164" s="51"/>
      <c r="E164" s="51"/>
      <c r="F164" s="51"/>
      <c r="G164" s="51"/>
      <c r="H164" s="51"/>
      <c r="I164" s="51"/>
      <c r="J164" s="51"/>
      <c r="K164" s="51"/>
      <c r="L164" s="51"/>
      <c r="M164" s="51"/>
      <c r="N164" s="51"/>
      <c r="O164" s="51"/>
      <c r="P164" s="51"/>
      <c r="Q164" s="182"/>
      <c r="R164" s="182"/>
      <c r="S164" s="52"/>
    </row>
    <row r="165" spans="1:19" ht="15.75">
      <c r="A165" s="51"/>
      <c r="B165" s="51"/>
      <c r="C165" s="51"/>
      <c r="D165" s="51"/>
      <c r="E165" s="51"/>
      <c r="F165" s="51"/>
      <c r="G165" s="51"/>
      <c r="H165" s="51"/>
      <c r="I165" s="51"/>
      <c r="J165" s="51"/>
      <c r="K165" s="51"/>
      <c r="L165" s="51"/>
      <c r="M165" s="51"/>
      <c r="N165" s="51"/>
      <c r="O165" s="51"/>
      <c r="P165" s="51"/>
      <c r="Q165" s="182"/>
      <c r="R165" s="182"/>
      <c r="S165" s="52"/>
    </row>
    <row r="166" spans="1:19" ht="15.75">
      <c r="A166" s="51"/>
      <c r="B166" s="51"/>
      <c r="C166" s="51"/>
      <c r="D166" s="51"/>
      <c r="E166" s="51"/>
      <c r="F166" s="51"/>
      <c r="G166" s="51"/>
      <c r="H166" s="51"/>
      <c r="I166" s="51"/>
      <c r="J166" s="51"/>
      <c r="K166" s="51"/>
      <c r="L166" s="51"/>
      <c r="M166" s="51"/>
      <c r="N166" s="51"/>
      <c r="O166" s="51"/>
      <c r="P166" s="51"/>
      <c r="Q166" s="182"/>
      <c r="R166" s="182"/>
      <c r="S166" s="52"/>
    </row>
    <row r="167" spans="1:19" ht="15.75">
      <c r="A167" s="51"/>
      <c r="B167" s="51"/>
      <c r="C167" s="51"/>
      <c r="D167" s="51"/>
      <c r="E167" s="51"/>
      <c r="F167" s="51"/>
      <c r="G167" s="51"/>
      <c r="H167" s="51"/>
      <c r="I167" s="51"/>
      <c r="J167" s="51"/>
      <c r="K167" s="51"/>
      <c r="L167" s="51"/>
      <c r="M167" s="51"/>
      <c r="N167" s="51"/>
      <c r="O167" s="51"/>
      <c r="P167" s="51"/>
      <c r="Q167" s="182"/>
      <c r="R167" s="182"/>
      <c r="S167" s="52"/>
    </row>
    <row r="168" spans="1:19" ht="15.75">
      <c r="A168" s="51"/>
      <c r="B168" s="51"/>
      <c r="C168" s="51"/>
      <c r="D168" s="51"/>
      <c r="E168" s="51"/>
      <c r="F168" s="51"/>
      <c r="G168" s="51"/>
      <c r="H168" s="51"/>
      <c r="I168" s="51"/>
      <c r="J168" s="51"/>
      <c r="K168" s="51"/>
      <c r="L168" s="51"/>
      <c r="M168" s="51"/>
      <c r="N168" s="51"/>
      <c r="O168" s="51"/>
      <c r="P168" s="51"/>
      <c r="Q168" s="182"/>
      <c r="R168" s="182"/>
      <c r="S168" s="52"/>
    </row>
    <row r="169" spans="1:19" ht="15.75">
      <c r="A169" s="51"/>
      <c r="B169" s="51"/>
      <c r="C169" s="51"/>
      <c r="D169" s="51"/>
      <c r="E169" s="51"/>
      <c r="F169" s="51"/>
      <c r="G169" s="51"/>
      <c r="H169" s="51"/>
      <c r="I169" s="51"/>
      <c r="J169" s="51"/>
      <c r="K169" s="51"/>
      <c r="L169" s="51"/>
      <c r="M169" s="51"/>
      <c r="N169" s="51"/>
      <c r="O169" s="51"/>
      <c r="P169" s="51"/>
      <c r="Q169" s="182"/>
      <c r="R169" s="182"/>
      <c r="S169" s="52"/>
    </row>
    <row r="170" spans="1:19" ht="15.75">
      <c r="A170" s="51"/>
      <c r="B170" s="51"/>
      <c r="C170" s="51"/>
      <c r="D170" s="51"/>
      <c r="E170" s="51"/>
      <c r="F170" s="51"/>
      <c r="G170" s="51"/>
      <c r="H170" s="51"/>
      <c r="I170" s="51"/>
      <c r="J170" s="51"/>
      <c r="K170" s="51"/>
      <c r="L170" s="51"/>
      <c r="M170" s="51"/>
      <c r="N170" s="51"/>
      <c r="O170" s="51"/>
      <c r="P170" s="51"/>
      <c r="Q170" s="182"/>
      <c r="R170" s="182"/>
      <c r="S170" s="52"/>
    </row>
    <row r="171" spans="1:19" ht="15.75">
      <c r="A171" s="51"/>
      <c r="B171" s="51"/>
      <c r="C171" s="51"/>
      <c r="D171" s="51"/>
      <c r="E171" s="51"/>
      <c r="F171" s="51"/>
      <c r="G171" s="51"/>
      <c r="H171" s="51"/>
      <c r="I171" s="51"/>
      <c r="J171" s="51"/>
      <c r="K171" s="51"/>
      <c r="L171" s="51"/>
      <c r="M171" s="51"/>
      <c r="N171" s="51"/>
      <c r="O171" s="51"/>
      <c r="P171" s="51"/>
      <c r="Q171" s="182"/>
      <c r="R171" s="182"/>
      <c r="S171" s="52"/>
    </row>
    <row r="172" spans="1:19" ht="15.75">
      <c r="A172" s="51"/>
      <c r="B172" s="51"/>
      <c r="C172" s="51"/>
      <c r="D172" s="51"/>
      <c r="E172" s="51"/>
      <c r="F172" s="51"/>
      <c r="G172" s="51"/>
      <c r="H172" s="51"/>
      <c r="I172" s="51"/>
      <c r="J172" s="51"/>
      <c r="K172" s="51"/>
      <c r="L172" s="51"/>
      <c r="M172" s="51"/>
      <c r="N172" s="51"/>
      <c r="O172" s="51"/>
      <c r="P172" s="51"/>
      <c r="Q172" s="182"/>
      <c r="R172" s="182"/>
      <c r="S172" s="52"/>
    </row>
    <row r="173" spans="1:19" ht="15.75">
      <c r="A173" s="51"/>
      <c r="B173" s="51"/>
      <c r="C173" s="51"/>
      <c r="D173" s="51"/>
      <c r="E173" s="51"/>
      <c r="F173" s="51"/>
      <c r="G173" s="51"/>
      <c r="H173" s="51"/>
      <c r="I173" s="51"/>
      <c r="J173" s="51"/>
      <c r="K173" s="51"/>
      <c r="L173" s="51"/>
      <c r="M173" s="51"/>
      <c r="N173" s="51"/>
      <c r="O173" s="51"/>
      <c r="P173" s="51"/>
      <c r="Q173" s="182"/>
      <c r="R173" s="182"/>
      <c r="S173" s="52"/>
    </row>
    <row r="174" spans="1:19" ht="15.75">
      <c r="A174" s="51"/>
      <c r="B174" s="51"/>
      <c r="C174" s="51"/>
      <c r="D174" s="51"/>
      <c r="E174" s="51"/>
      <c r="F174" s="51"/>
      <c r="G174" s="51"/>
      <c r="H174" s="51"/>
      <c r="I174" s="51"/>
      <c r="J174" s="51"/>
      <c r="K174" s="51"/>
      <c r="L174" s="51"/>
      <c r="M174" s="51"/>
      <c r="N174" s="51"/>
      <c r="O174" s="51"/>
      <c r="P174" s="51"/>
      <c r="Q174" s="182"/>
      <c r="R174" s="182"/>
      <c r="S174" s="52"/>
    </row>
    <row r="175" spans="1:19" ht="15.75">
      <c r="A175" s="51"/>
      <c r="B175" s="51"/>
      <c r="C175" s="51"/>
      <c r="D175" s="51"/>
      <c r="E175" s="51"/>
      <c r="F175" s="51"/>
      <c r="G175" s="51"/>
      <c r="H175" s="51"/>
      <c r="I175" s="51"/>
      <c r="J175" s="51"/>
      <c r="K175" s="51"/>
      <c r="L175" s="51"/>
      <c r="M175" s="51"/>
      <c r="N175" s="51"/>
      <c r="O175" s="51"/>
      <c r="P175" s="51"/>
      <c r="Q175" s="182"/>
      <c r="R175" s="182"/>
      <c r="S175" s="52"/>
    </row>
    <row r="176" spans="1:19" ht="15.75">
      <c r="A176" s="51"/>
      <c r="B176" s="51"/>
      <c r="C176" s="51"/>
      <c r="D176" s="51"/>
      <c r="E176" s="51"/>
      <c r="F176" s="51"/>
      <c r="G176" s="51"/>
      <c r="H176" s="51"/>
      <c r="I176" s="51"/>
      <c r="J176" s="51"/>
      <c r="K176" s="51"/>
      <c r="L176" s="51"/>
      <c r="M176" s="51"/>
      <c r="N176" s="51"/>
      <c r="O176" s="51"/>
      <c r="P176" s="51"/>
      <c r="Q176" s="182"/>
      <c r="R176" s="182"/>
      <c r="S176" s="52"/>
    </row>
    <row r="177" spans="1:19" ht="15.75">
      <c r="A177" s="51"/>
      <c r="B177" s="51"/>
      <c r="C177" s="51"/>
      <c r="D177" s="51"/>
      <c r="E177" s="51"/>
      <c r="F177" s="51"/>
      <c r="G177" s="51"/>
      <c r="H177" s="51"/>
      <c r="I177" s="51"/>
      <c r="J177" s="51"/>
      <c r="K177" s="51"/>
      <c r="L177" s="51"/>
      <c r="M177" s="51"/>
      <c r="N177" s="51"/>
      <c r="O177" s="51"/>
      <c r="P177" s="51"/>
      <c r="Q177" s="182"/>
      <c r="R177" s="182"/>
      <c r="S177" s="52"/>
    </row>
    <row r="178" spans="1:19" ht="15.75">
      <c r="A178" s="51"/>
      <c r="B178" s="51"/>
      <c r="C178" s="51"/>
      <c r="D178" s="51"/>
      <c r="E178" s="51"/>
      <c r="F178" s="51"/>
      <c r="G178" s="51"/>
      <c r="H178" s="51"/>
      <c r="I178" s="51"/>
      <c r="J178" s="51"/>
      <c r="K178" s="51"/>
      <c r="L178" s="51"/>
      <c r="M178" s="51"/>
      <c r="N178" s="51"/>
      <c r="O178" s="51"/>
      <c r="P178" s="51"/>
      <c r="Q178" s="182"/>
      <c r="R178" s="182"/>
      <c r="S178" s="52"/>
    </row>
    <row r="179" spans="1:19" ht="15.75">
      <c r="A179" s="51"/>
      <c r="B179" s="51"/>
      <c r="C179" s="51"/>
      <c r="D179" s="51"/>
      <c r="E179" s="51"/>
      <c r="F179" s="51"/>
      <c r="G179" s="51"/>
      <c r="H179" s="51"/>
      <c r="I179" s="51"/>
      <c r="J179" s="51"/>
      <c r="K179" s="51"/>
      <c r="L179" s="51"/>
      <c r="M179" s="51"/>
      <c r="N179" s="51"/>
      <c r="O179" s="51"/>
      <c r="P179" s="51"/>
      <c r="Q179" s="182"/>
      <c r="R179" s="182"/>
      <c r="S179" s="52"/>
    </row>
    <row r="180" spans="1:19" ht="15.75">
      <c r="A180" s="51"/>
      <c r="B180" s="51"/>
      <c r="C180" s="51"/>
      <c r="D180" s="51"/>
      <c r="E180" s="51"/>
      <c r="F180" s="51"/>
      <c r="G180" s="51"/>
      <c r="H180" s="51"/>
      <c r="I180" s="51"/>
      <c r="J180" s="51"/>
      <c r="K180" s="51"/>
      <c r="L180" s="51"/>
      <c r="M180" s="51"/>
      <c r="N180" s="51"/>
      <c r="O180" s="51"/>
      <c r="P180" s="51"/>
      <c r="Q180" s="182"/>
      <c r="R180" s="182"/>
      <c r="S180" s="52"/>
    </row>
    <row r="181" spans="1:19" ht="15.75">
      <c r="A181" s="51"/>
      <c r="B181" s="51"/>
      <c r="C181" s="51"/>
      <c r="D181" s="51"/>
      <c r="E181" s="51"/>
      <c r="F181" s="51"/>
      <c r="G181" s="51"/>
      <c r="H181" s="51"/>
      <c r="I181" s="51"/>
      <c r="J181" s="51"/>
      <c r="K181" s="51"/>
      <c r="L181" s="51"/>
      <c r="M181" s="51"/>
      <c r="N181" s="51"/>
      <c r="O181" s="51"/>
      <c r="P181" s="51"/>
      <c r="Q181" s="182"/>
      <c r="R181" s="182"/>
      <c r="S181" s="52"/>
    </row>
    <row r="182" spans="1:19" ht="15.75">
      <c r="A182" s="53"/>
      <c r="B182" s="53"/>
      <c r="C182" s="53"/>
      <c r="D182" s="53"/>
      <c r="E182" s="53"/>
      <c r="F182" s="53"/>
      <c r="G182" s="51"/>
      <c r="H182" s="53"/>
      <c r="I182" s="53"/>
      <c r="J182" s="53"/>
      <c r="K182" s="53"/>
      <c r="L182" s="53"/>
      <c r="M182" s="53"/>
      <c r="N182" s="53"/>
      <c r="O182" s="53"/>
      <c r="P182" s="51"/>
      <c r="Q182" s="182"/>
      <c r="R182" s="182"/>
      <c r="S182" s="52"/>
    </row>
    <row r="183" spans="1:19" ht="15.75">
      <c r="A183" s="53"/>
      <c r="B183" s="53"/>
      <c r="C183" s="53"/>
      <c r="D183" s="53"/>
      <c r="E183" s="53"/>
      <c r="F183" s="53"/>
      <c r="G183" s="51"/>
      <c r="H183" s="53"/>
      <c r="I183" s="53"/>
      <c r="J183" s="53"/>
      <c r="K183" s="53"/>
      <c r="L183" s="53"/>
      <c r="M183" s="53"/>
      <c r="N183" s="53"/>
      <c r="O183" s="53"/>
      <c r="P183" s="51"/>
      <c r="Q183" s="182"/>
      <c r="R183" s="182"/>
      <c r="S183" s="52"/>
    </row>
    <row r="184" spans="1:19" ht="15.75">
      <c r="A184" s="53"/>
      <c r="B184" s="53"/>
      <c r="C184" s="53"/>
      <c r="D184" s="53"/>
      <c r="E184" s="53"/>
      <c r="F184" s="53"/>
      <c r="G184" s="51"/>
      <c r="H184" s="53"/>
      <c r="I184" s="53"/>
      <c r="J184" s="53"/>
      <c r="K184" s="53"/>
      <c r="L184" s="53"/>
      <c r="M184" s="53"/>
      <c r="N184" s="53"/>
      <c r="O184" s="53"/>
      <c r="P184" s="51"/>
      <c r="Q184" s="182"/>
      <c r="R184" s="182"/>
      <c r="S184" s="52"/>
    </row>
    <row r="185" spans="1:19" ht="15.75">
      <c r="A185" s="53"/>
      <c r="B185" s="53"/>
      <c r="C185" s="53"/>
      <c r="D185" s="53"/>
      <c r="E185" s="53"/>
      <c r="F185" s="53"/>
      <c r="G185" s="53"/>
      <c r="H185" s="53"/>
      <c r="I185" s="53"/>
      <c r="J185" s="53"/>
      <c r="K185" s="53"/>
      <c r="L185" s="53"/>
      <c r="M185" s="53"/>
      <c r="N185" s="53"/>
      <c r="O185" s="53"/>
      <c r="P185" s="51"/>
      <c r="Q185" s="182"/>
      <c r="R185" s="182"/>
      <c r="S185" s="52"/>
    </row>
    <row r="186" spans="1:19" ht="15.75">
      <c r="A186" s="53"/>
      <c r="B186" s="53"/>
      <c r="C186" s="53"/>
      <c r="D186" s="53"/>
      <c r="E186" s="53"/>
      <c r="F186" s="53"/>
      <c r="G186" s="53"/>
      <c r="H186" s="53"/>
      <c r="I186" s="53"/>
      <c r="J186" s="53"/>
      <c r="K186" s="53"/>
      <c r="L186" s="53"/>
      <c r="M186" s="53"/>
      <c r="N186" s="53"/>
      <c r="O186" s="53"/>
      <c r="P186" s="51"/>
      <c r="Q186" s="182"/>
      <c r="R186" s="182"/>
      <c r="S186" s="52"/>
    </row>
    <row r="187" spans="1:19" ht="15.75">
      <c r="A187" s="53"/>
      <c r="B187" s="53"/>
      <c r="C187" s="53"/>
      <c r="D187" s="53"/>
      <c r="E187" s="53"/>
      <c r="F187" s="53"/>
      <c r="G187" s="53"/>
      <c r="H187" s="53"/>
      <c r="I187" s="53"/>
      <c r="J187" s="53"/>
      <c r="K187" s="53"/>
      <c r="L187" s="53"/>
      <c r="M187" s="53"/>
      <c r="N187" s="53"/>
      <c r="O187" s="53"/>
      <c r="P187" s="51"/>
      <c r="Q187" s="182"/>
      <c r="R187" s="182"/>
      <c r="S187" s="52"/>
    </row>
    <row r="188" spans="1:19" ht="15.75">
      <c r="A188" s="53"/>
      <c r="B188" s="53"/>
      <c r="C188" s="53"/>
      <c r="D188" s="53"/>
      <c r="E188" s="53"/>
      <c r="F188" s="53"/>
      <c r="G188" s="53"/>
      <c r="H188" s="53"/>
      <c r="I188" s="53"/>
      <c r="J188" s="53"/>
      <c r="K188" s="53"/>
      <c r="L188" s="53"/>
      <c r="M188" s="53"/>
      <c r="N188" s="53"/>
      <c r="O188" s="53"/>
      <c r="P188" s="51"/>
      <c r="Q188" s="182"/>
      <c r="R188" s="182"/>
      <c r="S188" s="52"/>
    </row>
    <row r="189" spans="1:19" ht="15.75">
      <c r="A189" s="53"/>
      <c r="B189" s="53"/>
      <c r="C189" s="53"/>
      <c r="D189" s="53"/>
      <c r="E189" s="53"/>
      <c r="F189" s="53"/>
      <c r="G189" s="53"/>
      <c r="H189" s="53"/>
      <c r="I189" s="53"/>
      <c r="J189" s="53"/>
      <c r="K189" s="53"/>
      <c r="L189" s="53"/>
      <c r="M189" s="53"/>
      <c r="N189" s="53"/>
      <c r="O189" s="53"/>
      <c r="P189" s="51"/>
      <c r="Q189" s="182"/>
      <c r="R189" s="182"/>
      <c r="S189" s="52"/>
    </row>
    <row r="190" spans="1:19" ht="15.75">
      <c r="A190" s="53"/>
      <c r="B190" s="53"/>
      <c r="C190" s="53"/>
      <c r="D190" s="53"/>
      <c r="E190" s="53"/>
      <c r="F190" s="53"/>
      <c r="G190" s="53"/>
      <c r="H190" s="53"/>
      <c r="I190" s="53"/>
      <c r="J190" s="53"/>
      <c r="K190" s="53"/>
      <c r="L190" s="53"/>
      <c r="M190" s="53"/>
      <c r="N190" s="53"/>
      <c r="O190" s="53"/>
      <c r="P190" s="51"/>
      <c r="Q190" s="182"/>
      <c r="R190" s="182"/>
      <c r="S190" s="52"/>
    </row>
    <row r="191" spans="1:19" ht="15.75">
      <c r="A191" s="53"/>
      <c r="B191" s="53"/>
      <c r="C191" s="53"/>
      <c r="D191" s="53"/>
      <c r="E191" s="53"/>
      <c r="F191" s="53"/>
      <c r="G191" s="53"/>
      <c r="H191" s="53"/>
      <c r="I191" s="53"/>
      <c r="J191" s="53"/>
      <c r="K191" s="53"/>
      <c r="L191" s="53"/>
      <c r="M191" s="53"/>
      <c r="N191" s="53"/>
      <c r="O191" s="53"/>
      <c r="P191" s="51"/>
      <c r="Q191" s="182"/>
      <c r="R191" s="182"/>
      <c r="S191" s="52"/>
    </row>
    <row r="192" ht="15.75">
      <c r="G192" s="53"/>
    </row>
    <row r="193" ht="15.75">
      <c r="G193" s="53"/>
    </row>
    <row r="194" ht="15.75">
      <c r="G194" s="53"/>
    </row>
  </sheetData>
  <sheetProtection/>
  <mergeCells count="27">
    <mergeCell ref="C41:E41"/>
    <mergeCell ref="D15:E15"/>
    <mergeCell ref="B16:B23"/>
    <mergeCell ref="C16:E16"/>
    <mergeCell ref="D17:D19"/>
    <mergeCell ref="C20:E20"/>
    <mergeCell ref="C38:E38"/>
    <mergeCell ref="D25:D27"/>
    <mergeCell ref="C39:E39"/>
    <mergeCell ref="C24:E24"/>
    <mergeCell ref="B12:W12"/>
    <mergeCell ref="D21:D22"/>
    <mergeCell ref="C23:E23"/>
    <mergeCell ref="C17:C19"/>
    <mergeCell ref="D28:D30"/>
    <mergeCell ref="C31:E31"/>
    <mergeCell ref="C21:C22"/>
    <mergeCell ref="B24:B32"/>
    <mergeCell ref="B33:B36"/>
    <mergeCell ref="C35:E35"/>
    <mergeCell ref="C36:E36"/>
    <mergeCell ref="C37:E37"/>
    <mergeCell ref="C34:E34"/>
    <mergeCell ref="C32:E32"/>
    <mergeCell ref="C33:E33"/>
    <mergeCell ref="B37:B40"/>
    <mergeCell ref="C40:E40"/>
  </mergeCells>
  <printOptions/>
  <pageMargins left="0.787401575" right="0.787401575" top="0.984251969" bottom="0.984251969"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450"/>
  <sheetViews>
    <sheetView zoomScale="55" zoomScaleNormal="55" zoomScalePageLayoutView="0" workbookViewId="0" topLeftCell="C32">
      <selection activeCell="J55" sqref="J55"/>
    </sheetView>
  </sheetViews>
  <sheetFormatPr defaultColWidth="11.421875" defaultRowHeight="15"/>
  <cols>
    <col min="1" max="1" width="21.140625" style="270" customWidth="1"/>
    <col min="2" max="2" width="20.7109375" style="270" customWidth="1"/>
    <col min="3" max="3" width="21.421875" style="270" customWidth="1"/>
    <col min="4" max="4" width="19.28125" style="270" customWidth="1"/>
    <col min="5" max="5" width="15.7109375" style="270" customWidth="1"/>
    <col min="6" max="6" width="22.140625" style="270" customWidth="1"/>
    <col min="7" max="12" width="15.7109375" style="270" customWidth="1"/>
    <col min="13" max="14" width="15.7109375" style="271" customWidth="1"/>
    <col min="15" max="16" width="15.7109375" style="270" customWidth="1"/>
    <col min="17" max="17" width="14.140625" style="270" customWidth="1"/>
    <col min="18" max="18" width="48.140625" style="270" customWidth="1"/>
    <col min="19" max="16384" width="11.421875" style="270" customWidth="1"/>
  </cols>
  <sheetData>
    <row r="1" spans="2:6" ht="13.5">
      <c r="B1" s="269" t="s">
        <v>0</v>
      </c>
      <c r="C1" s="269"/>
      <c r="D1" s="269"/>
      <c r="E1" s="269"/>
      <c r="F1" s="269" t="s">
        <v>1</v>
      </c>
    </row>
    <row r="2" spans="2:6" ht="13.5">
      <c r="B2" s="269" t="s">
        <v>2</v>
      </c>
      <c r="C2" s="269"/>
      <c r="D2" s="269"/>
      <c r="E2" s="269"/>
      <c r="F2" s="269" t="s">
        <v>3</v>
      </c>
    </row>
    <row r="3" spans="2:6" ht="13.5">
      <c r="B3" s="269" t="s">
        <v>4</v>
      </c>
      <c r="C3" s="269"/>
      <c r="D3" s="269"/>
      <c r="E3" s="269"/>
      <c r="F3" s="269" t="s">
        <v>5</v>
      </c>
    </row>
    <row r="4" spans="2:6" ht="13.5">
      <c r="B4" s="269" t="s">
        <v>6</v>
      </c>
      <c r="C4" s="269"/>
      <c r="D4" s="269"/>
      <c r="E4" s="269"/>
      <c r="F4" s="269"/>
    </row>
    <row r="5" spans="2:6" ht="13.5">
      <c r="B5" s="272" t="s">
        <v>7</v>
      </c>
      <c r="C5" s="272"/>
      <c r="D5" s="272"/>
      <c r="E5" s="272"/>
      <c r="F5" s="272"/>
    </row>
    <row r="6" spans="2:6" ht="13.5">
      <c r="B6" s="272" t="s">
        <v>8</v>
      </c>
      <c r="C6" s="272"/>
      <c r="D6" s="272"/>
      <c r="E6" s="272"/>
      <c r="F6" s="272"/>
    </row>
    <row r="7" spans="2:6" ht="13.5">
      <c r="B7" s="273"/>
      <c r="C7" s="273"/>
      <c r="D7" s="273"/>
      <c r="E7" s="273"/>
      <c r="F7" s="273"/>
    </row>
    <row r="8" spans="2:6" ht="13.5">
      <c r="B8" s="273"/>
      <c r="C8" s="273"/>
      <c r="D8" s="273"/>
      <c r="E8" s="273"/>
      <c r="F8" s="273"/>
    </row>
    <row r="9" spans="2:6" ht="13.5">
      <c r="B9" s="273"/>
      <c r="C9" s="273"/>
      <c r="D9" s="273"/>
      <c r="E9" s="273"/>
      <c r="F9" s="273"/>
    </row>
    <row r="10" spans="2:6" ht="13.5">
      <c r="B10" s="273"/>
      <c r="C10" s="273"/>
      <c r="D10" s="273"/>
      <c r="E10" s="273"/>
      <c r="F10" s="273"/>
    </row>
    <row r="11" spans="2:6" ht="13.5">
      <c r="B11" s="273"/>
      <c r="C11" s="273"/>
      <c r="D11" s="273"/>
      <c r="E11" s="273"/>
      <c r="F11" s="273"/>
    </row>
    <row r="12" spans="2:21" ht="13.5">
      <c r="B12" s="479" t="s">
        <v>311</v>
      </c>
      <c r="C12" s="480"/>
      <c r="D12" s="480"/>
      <c r="E12" s="480"/>
      <c r="F12" s="480"/>
      <c r="G12" s="480"/>
      <c r="H12" s="480"/>
      <c r="I12" s="480"/>
      <c r="J12" s="480"/>
      <c r="K12" s="480"/>
      <c r="L12" s="480"/>
      <c r="M12" s="480"/>
      <c r="N12" s="480"/>
      <c r="O12" s="480"/>
      <c r="P12" s="480"/>
      <c r="Q12" s="480"/>
      <c r="R12" s="480"/>
      <c r="S12" s="480"/>
      <c r="T12" s="480"/>
      <c r="U12" s="480"/>
    </row>
    <row r="13" ht="15.75">
      <c r="B13" s="351" t="s">
        <v>338</v>
      </c>
    </row>
    <row r="14" spans="13:15" ht="14.25" thickBot="1">
      <c r="M14" s="270"/>
      <c r="O14" s="271"/>
    </row>
    <row r="15" spans="2:18" ht="49.5" customHeight="1" thickBot="1" thickTop="1">
      <c r="B15" s="275" t="s">
        <v>272</v>
      </c>
      <c r="C15" s="275" t="s">
        <v>9</v>
      </c>
      <c r="D15" s="498" t="s">
        <v>235</v>
      </c>
      <c r="E15" s="498"/>
      <c r="F15" s="276" t="s">
        <v>137</v>
      </c>
      <c r="G15" s="277" t="s">
        <v>412</v>
      </c>
      <c r="H15" s="277" t="s">
        <v>413</v>
      </c>
      <c r="I15" s="277" t="s">
        <v>414</v>
      </c>
      <c r="J15" s="277" t="s">
        <v>415</v>
      </c>
      <c r="K15" s="277" t="s">
        <v>416</v>
      </c>
      <c r="L15" s="277" t="s">
        <v>417</v>
      </c>
      <c r="M15" s="277" t="s">
        <v>418</v>
      </c>
      <c r="N15" s="277" t="s">
        <v>61</v>
      </c>
      <c r="O15" s="277" t="s">
        <v>419</v>
      </c>
      <c r="P15" s="277" t="s">
        <v>420</v>
      </c>
      <c r="Q15" s="277" t="s">
        <v>421</v>
      </c>
      <c r="R15" s="278" t="s">
        <v>11</v>
      </c>
    </row>
    <row r="16" spans="2:18" ht="39" customHeight="1" thickBot="1" thickTop="1">
      <c r="B16" s="499" t="s">
        <v>12</v>
      </c>
      <c r="C16" s="486" t="s">
        <v>236</v>
      </c>
      <c r="D16" s="486"/>
      <c r="E16" s="486"/>
      <c r="F16" s="279">
        <f>SUM(G16:Q16)</f>
        <v>15051</v>
      </c>
      <c r="G16" s="280">
        <v>1698</v>
      </c>
      <c r="H16" s="280">
        <v>951</v>
      </c>
      <c r="I16" s="280">
        <v>2187</v>
      </c>
      <c r="J16" s="280">
        <v>2516</v>
      </c>
      <c r="K16" s="280">
        <v>1899</v>
      </c>
      <c r="L16" s="280">
        <v>2725</v>
      </c>
      <c r="M16" s="280">
        <v>1011</v>
      </c>
      <c r="N16" s="280">
        <v>502</v>
      </c>
      <c r="O16" s="280">
        <v>1160</v>
      </c>
      <c r="P16" s="280">
        <v>402</v>
      </c>
      <c r="Q16" s="280">
        <v>0</v>
      </c>
      <c r="R16" s="281"/>
    </row>
    <row r="17" spans="2:18" s="349" customFormat="1" ht="40.5" customHeight="1" thickBot="1" thickTop="1">
      <c r="B17" s="499"/>
      <c r="C17" s="504"/>
      <c r="D17" s="487" t="s">
        <v>237</v>
      </c>
      <c r="E17" s="348" t="s">
        <v>238</v>
      </c>
      <c r="F17" s="279">
        <f aca="true" t="shared" si="0" ref="F17:F41">SUM(G17:Q17)</f>
        <v>32</v>
      </c>
      <c r="G17" s="281">
        <v>2</v>
      </c>
      <c r="H17" s="281">
        <v>3</v>
      </c>
      <c r="I17" s="281">
        <v>1</v>
      </c>
      <c r="J17" s="281">
        <v>9</v>
      </c>
      <c r="K17" s="281">
        <v>5</v>
      </c>
      <c r="L17" s="281">
        <v>9</v>
      </c>
      <c r="M17" s="281">
        <v>2</v>
      </c>
      <c r="N17" s="281">
        <v>0</v>
      </c>
      <c r="O17" s="281">
        <v>1</v>
      </c>
      <c r="P17" s="281">
        <v>0</v>
      </c>
      <c r="Q17" s="281">
        <v>0</v>
      </c>
      <c r="R17" s="281"/>
    </row>
    <row r="18" spans="2:18" ht="43.5" customHeight="1" thickBot="1" thickTop="1">
      <c r="B18" s="499"/>
      <c r="C18" s="505"/>
      <c r="D18" s="487"/>
      <c r="E18" s="282" t="s">
        <v>239</v>
      </c>
      <c r="F18" s="283">
        <f>SUM(G18:Q18)</f>
        <v>56</v>
      </c>
      <c r="G18" s="280">
        <v>0</v>
      </c>
      <c r="H18" s="280">
        <v>1</v>
      </c>
      <c r="I18" s="280">
        <v>3</v>
      </c>
      <c r="J18" s="280">
        <v>14</v>
      </c>
      <c r="K18" s="280">
        <v>9</v>
      </c>
      <c r="L18" s="280">
        <v>21</v>
      </c>
      <c r="M18" s="280">
        <v>4</v>
      </c>
      <c r="N18" s="280">
        <v>1</v>
      </c>
      <c r="O18" s="281">
        <v>3</v>
      </c>
      <c r="P18" s="281">
        <v>0</v>
      </c>
      <c r="Q18" s="281">
        <v>0</v>
      </c>
      <c r="R18" s="284"/>
    </row>
    <row r="19" spans="2:18" ht="19.5" customHeight="1" thickBot="1" thickTop="1">
      <c r="B19" s="499"/>
      <c r="C19" s="505"/>
      <c r="D19" s="487"/>
      <c r="E19" s="282" t="s">
        <v>240</v>
      </c>
      <c r="F19" s="283">
        <f t="shared" si="0"/>
        <v>14963</v>
      </c>
      <c r="G19" s="280">
        <v>1696</v>
      </c>
      <c r="H19" s="280">
        <v>947</v>
      </c>
      <c r="I19" s="280">
        <v>2183</v>
      </c>
      <c r="J19" s="280">
        <v>2493</v>
      </c>
      <c r="K19" s="280">
        <v>1885</v>
      </c>
      <c r="L19" s="280">
        <v>2695</v>
      </c>
      <c r="M19" s="280">
        <v>1005</v>
      </c>
      <c r="N19" s="280">
        <v>501</v>
      </c>
      <c r="O19" s="281">
        <v>1156</v>
      </c>
      <c r="P19" s="281">
        <v>402</v>
      </c>
      <c r="Q19" s="281">
        <v>0</v>
      </c>
      <c r="R19" s="284"/>
    </row>
    <row r="20" spans="2:18" ht="37.5" customHeight="1" thickBot="1" thickTop="1">
      <c r="B20" s="499"/>
      <c r="C20" s="486" t="s">
        <v>297</v>
      </c>
      <c r="D20" s="486"/>
      <c r="E20" s="486"/>
      <c r="F20" s="279">
        <f t="shared" si="0"/>
        <v>56</v>
      </c>
      <c r="G20" s="280">
        <v>0</v>
      </c>
      <c r="H20" s="280">
        <v>1</v>
      </c>
      <c r="I20" s="280">
        <v>3</v>
      </c>
      <c r="J20" s="280">
        <v>14</v>
      </c>
      <c r="K20" s="280">
        <v>9</v>
      </c>
      <c r="L20" s="280">
        <v>21</v>
      </c>
      <c r="M20" s="280">
        <v>4</v>
      </c>
      <c r="N20" s="280">
        <v>1</v>
      </c>
      <c r="O20" s="281">
        <v>3</v>
      </c>
      <c r="P20" s="281">
        <v>0</v>
      </c>
      <c r="Q20" s="281">
        <v>0</v>
      </c>
      <c r="R20" s="284"/>
    </row>
    <row r="21" spans="2:18" ht="49.5" customHeight="1" thickBot="1" thickTop="1">
      <c r="B21" s="499"/>
      <c r="C21" s="505"/>
      <c r="D21" s="487" t="s">
        <v>242</v>
      </c>
      <c r="E21" s="282" t="s">
        <v>243</v>
      </c>
      <c r="F21" s="279">
        <f t="shared" si="0"/>
        <v>56</v>
      </c>
      <c r="G21" s="280">
        <v>0</v>
      </c>
      <c r="H21" s="280">
        <v>1</v>
      </c>
      <c r="I21" s="280">
        <v>3</v>
      </c>
      <c r="J21" s="280">
        <v>14</v>
      </c>
      <c r="K21" s="280">
        <v>9</v>
      </c>
      <c r="L21" s="280">
        <v>21</v>
      </c>
      <c r="M21" s="285">
        <v>4</v>
      </c>
      <c r="N21" s="280">
        <v>1</v>
      </c>
      <c r="O21" s="281">
        <v>3</v>
      </c>
      <c r="P21" s="281">
        <v>0</v>
      </c>
      <c r="Q21" s="281">
        <v>0</v>
      </c>
      <c r="R21" s="284"/>
    </row>
    <row r="22" spans="2:18" ht="51" customHeight="1" thickBot="1" thickTop="1">
      <c r="B22" s="499"/>
      <c r="C22" s="505"/>
      <c r="D22" s="487"/>
      <c r="E22" s="282" t="s">
        <v>244</v>
      </c>
      <c r="F22" s="279">
        <f t="shared" si="0"/>
        <v>0</v>
      </c>
      <c r="G22" s="280"/>
      <c r="H22" s="280"/>
      <c r="I22" s="280"/>
      <c r="J22" s="280"/>
      <c r="K22" s="280"/>
      <c r="L22" s="280"/>
      <c r="M22" s="285"/>
      <c r="N22" s="280"/>
      <c r="O22" s="281"/>
      <c r="P22" s="281"/>
      <c r="Q22" s="281"/>
      <c r="R22" s="284"/>
    </row>
    <row r="23" spans="2:18" ht="36.75" customHeight="1" thickBot="1" thickTop="1">
      <c r="B23" s="500"/>
      <c r="C23" s="486" t="s">
        <v>298</v>
      </c>
      <c r="D23" s="486"/>
      <c r="E23" s="486"/>
      <c r="F23" s="279">
        <f>+'DP'!B9</f>
        <v>32</v>
      </c>
      <c r="G23" s="280"/>
      <c r="H23" s="280"/>
      <c r="I23" s="280"/>
      <c r="J23" s="280"/>
      <c r="K23" s="280"/>
      <c r="L23" s="280"/>
      <c r="M23" s="285"/>
      <c r="N23" s="280"/>
      <c r="O23" s="281"/>
      <c r="P23" s="281"/>
      <c r="Q23" s="281"/>
      <c r="R23" s="284"/>
    </row>
    <row r="24" spans="2:18" ht="36" customHeight="1" thickBot="1" thickTop="1">
      <c r="B24" s="501" t="s">
        <v>25</v>
      </c>
      <c r="C24" s="485" t="s">
        <v>246</v>
      </c>
      <c r="D24" s="486"/>
      <c r="E24" s="486"/>
      <c r="F24" s="279">
        <f>SUM(G24:Q24)</f>
        <v>4056</v>
      </c>
      <c r="G24" s="280">
        <v>290</v>
      </c>
      <c r="H24" s="280">
        <v>227</v>
      </c>
      <c r="I24" s="280">
        <v>531</v>
      </c>
      <c r="J24" s="280">
        <v>204</v>
      </c>
      <c r="K24" s="280">
        <v>159</v>
      </c>
      <c r="L24" s="280">
        <v>1059</v>
      </c>
      <c r="M24" s="280">
        <v>205</v>
      </c>
      <c r="N24" s="280">
        <v>415</v>
      </c>
      <c r="O24" s="280">
        <v>172</v>
      </c>
      <c r="P24" s="280">
        <v>340</v>
      </c>
      <c r="Q24" s="280">
        <v>454</v>
      </c>
      <c r="R24" s="284"/>
    </row>
    <row r="25" spans="2:18" ht="59.25" customHeight="1" thickBot="1" thickTop="1">
      <c r="B25" s="502"/>
      <c r="C25" s="286"/>
      <c r="D25" s="492" t="s">
        <v>247</v>
      </c>
      <c r="E25" s="282" t="s">
        <v>248</v>
      </c>
      <c r="F25" s="279">
        <f t="shared" si="0"/>
        <v>1068</v>
      </c>
      <c r="G25" s="280">
        <v>82</v>
      </c>
      <c r="H25" s="280">
        <v>51</v>
      </c>
      <c r="I25" s="280">
        <v>146</v>
      </c>
      <c r="J25" s="280">
        <v>58</v>
      </c>
      <c r="K25" s="280">
        <v>38</v>
      </c>
      <c r="L25" s="287">
        <v>223</v>
      </c>
      <c r="M25" s="288">
        <v>68</v>
      </c>
      <c r="N25" s="280">
        <v>97</v>
      </c>
      <c r="O25" s="280">
        <v>47</v>
      </c>
      <c r="P25" s="280">
        <v>103</v>
      </c>
      <c r="Q25" s="280">
        <v>155</v>
      </c>
      <c r="R25" s="284"/>
    </row>
    <row r="26" spans="2:18" ht="44.25" customHeight="1" thickBot="1" thickTop="1">
      <c r="B26" s="502"/>
      <c r="C26" s="289"/>
      <c r="D26" s="493"/>
      <c r="E26" s="282" t="s">
        <v>249</v>
      </c>
      <c r="F26" s="279">
        <f t="shared" si="0"/>
        <v>2688</v>
      </c>
      <c r="G26" s="280">
        <v>191</v>
      </c>
      <c r="H26" s="280">
        <v>156</v>
      </c>
      <c r="I26" s="280">
        <v>343</v>
      </c>
      <c r="J26" s="280">
        <v>123</v>
      </c>
      <c r="K26" s="280">
        <v>115</v>
      </c>
      <c r="L26" s="280">
        <v>710</v>
      </c>
      <c r="M26" s="290">
        <v>126</v>
      </c>
      <c r="N26" s="280">
        <v>287</v>
      </c>
      <c r="O26" s="281">
        <v>115</v>
      </c>
      <c r="P26" s="281">
        <v>223</v>
      </c>
      <c r="Q26" s="281">
        <v>299</v>
      </c>
      <c r="R26" s="284"/>
    </row>
    <row r="27" spans="2:18" s="291" customFormat="1" ht="43.5" customHeight="1" thickBot="1" thickTop="1">
      <c r="B27" s="502"/>
      <c r="C27" s="289"/>
      <c r="D27" s="494"/>
      <c r="E27" s="282" t="s">
        <v>198</v>
      </c>
      <c r="F27" s="279">
        <f>+F26+F25</f>
        <v>3756</v>
      </c>
      <c r="G27" s="280">
        <v>273</v>
      </c>
      <c r="H27" s="280">
        <v>207</v>
      </c>
      <c r="I27" s="280">
        <v>489</v>
      </c>
      <c r="J27" s="280">
        <v>181</v>
      </c>
      <c r="K27" s="280">
        <v>153</v>
      </c>
      <c r="L27" s="280">
        <v>933</v>
      </c>
      <c r="M27" s="285">
        <v>194</v>
      </c>
      <c r="N27" s="280">
        <v>384</v>
      </c>
      <c r="O27" s="281">
        <v>162</v>
      </c>
      <c r="P27" s="281">
        <v>326</v>
      </c>
      <c r="Q27" s="281">
        <v>454</v>
      </c>
      <c r="R27" s="284"/>
    </row>
    <row r="28" spans="2:18" s="291" customFormat="1" ht="43.5" customHeight="1" thickBot="1" thickTop="1">
      <c r="B28" s="502"/>
      <c r="C28" s="289"/>
      <c r="D28" s="492" t="s">
        <v>323</v>
      </c>
      <c r="E28" s="282" t="s">
        <v>251</v>
      </c>
      <c r="F28" s="279">
        <f>SUM(G28:Q28)</f>
        <v>143</v>
      </c>
      <c r="G28" s="280">
        <v>9</v>
      </c>
      <c r="H28" s="280">
        <v>14</v>
      </c>
      <c r="I28" s="280">
        <v>21</v>
      </c>
      <c r="J28" s="280">
        <v>11</v>
      </c>
      <c r="K28" s="280">
        <v>3</v>
      </c>
      <c r="L28" s="280">
        <v>58</v>
      </c>
      <c r="M28" s="285">
        <v>5</v>
      </c>
      <c r="N28" s="280">
        <v>11</v>
      </c>
      <c r="O28" s="281">
        <v>6</v>
      </c>
      <c r="P28" s="281">
        <v>5</v>
      </c>
      <c r="Q28" s="281">
        <v>0</v>
      </c>
      <c r="R28" s="284"/>
    </row>
    <row r="29" spans="2:18" s="291" customFormat="1" ht="43.5" customHeight="1" thickBot="1" thickTop="1">
      <c r="B29" s="502"/>
      <c r="C29" s="292"/>
      <c r="D29" s="493"/>
      <c r="E29" s="282" t="s">
        <v>252</v>
      </c>
      <c r="F29" s="279">
        <f t="shared" si="0"/>
        <v>157</v>
      </c>
      <c r="G29" s="280">
        <v>8</v>
      </c>
      <c r="H29" s="280">
        <v>6</v>
      </c>
      <c r="I29" s="280">
        <v>21</v>
      </c>
      <c r="J29" s="280">
        <v>12</v>
      </c>
      <c r="K29" s="280">
        <v>3</v>
      </c>
      <c r="L29" s="280">
        <v>68</v>
      </c>
      <c r="M29" s="285">
        <v>6</v>
      </c>
      <c r="N29" s="280">
        <v>20</v>
      </c>
      <c r="O29" s="281">
        <v>4</v>
      </c>
      <c r="P29" s="281">
        <v>9</v>
      </c>
      <c r="Q29" s="281">
        <v>0</v>
      </c>
      <c r="R29" s="284"/>
    </row>
    <row r="30" spans="2:18" s="291" customFormat="1" ht="43.5" customHeight="1" thickBot="1" thickTop="1">
      <c r="B30" s="502"/>
      <c r="C30" s="292"/>
      <c r="D30" s="494"/>
      <c r="E30" s="282" t="s">
        <v>198</v>
      </c>
      <c r="F30" s="279">
        <f>+F29+F28</f>
        <v>300</v>
      </c>
      <c r="G30" s="280">
        <v>17</v>
      </c>
      <c r="H30" s="280">
        <v>20</v>
      </c>
      <c r="I30" s="280">
        <v>42</v>
      </c>
      <c r="J30" s="280">
        <v>23</v>
      </c>
      <c r="K30" s="280">
        <v>6</v>
      </c>
      <c r="L30" s="280">
        <v>126</v>
      </c>
      <c r="M30" s="280">
        <v>11</v>
      </c>
      <c r="N30" s="280">
        <v>31</v>
      </c>
      <c r="O30" s="280">
        <v>10</v>
      </c>
      <c r="P30" s="280">
        <v>14</v>
      </c>
      <c r="Q30" s="280">
        <v>0</v>
      </c>
      <c r="R30" s="284"/>
    </row>
    <row r="31" spans="2:18" s="291" customFormat="1" ht="66" customHeight="1" thickBot="1" thickTop="1">
      <c r="B31" s="502"/>
      <c r="C31" s="495" t="s">
        <v>299</v>
      </c>
      <c r="D31" s="496"/>
      <c r="E31" s="497"/>
      <c r="F31" s="279">
        <f t="shared" si="0"/>
        <v>0</v>
      </c>
      <c r="G31" s="280">
        <v>0</v>
      </c>
      <c r="H31" s="280">
        <v>0</v>
      </c>
      <c r="I31" s="280">
        <v>0</v>
      </c>
      <c r="J31" s="293">
        <v>0</v>
      </c>
      <c r="K31" s="293">
        <v>0</v>
      </c>
      <c r="L31" s="280">
        <v>0</v>
      </c>
      <c r="M31" s="285">
        <v>0</v>
      </c>
      <c r="N31" s="280">
        <v>0</v>
      </c>
      <c r="O31" s="281">
        <v>0</v>
      </c>
      <c r="P31" s="281">
        <v>0</v>
      </c>
      <c r="Q31" s="281">
        <v>0</v>
      </c>
      <c r="R31" s="284"/>
    </row>
    <row r="32" spans="2:18" s="291" customFormat="1" ht="51" customHeight="1" thickBot="1" thickTop="1">
      <c r="B32" s="503"/>
      <c r="C32" s="481" t="s">
        <v>300</v>
      </c>
      <c r="D32" s="482"/>
      <c r="E32" s="482"/>
      <c r="F32" s="279">
        <f t="shared" si="0"/>
        <v>2</v>
      </c>
      <c r="G32" s="280"/>
      <c r="H32" s="280"/>
      <c r="I32" s="280"/>
      <c r="J32" s="293"/>
      <c r="K32" s="293"/>
      <c r="L32" s="280">
        <v>1</v>
      </c>
      <c r="M32" s="285"/>
      <c r="N32" s="280">
        <v>1</v>
      </c>
      <c r="O32" s="281"/>
      <c r="P32" s="281"/>
      <c r="Q32" s="281"/>
      <c r="R32" s="284"/>
    </row>
    <row r="33" spans="2:18" s="291" customFormat="1" ht="43.5" customHeight="1" thickBot="1" thickTop="1">
      <c r="B33" s="489" t="s">
        <v>255</v>
      </c>
      <c r="C33" s="483" t="s">
        <v>305</v>
      </c>
      <c r="D33" s="484"/>
      <c r="E33" s="484"/>
      <c r="F33" s="279">
        <f>SUM(G33:Q33)</f>
        <v>194</v>
      </c>
      <c r="G33" s="280">
        <v>8</v>
      </c>
      <c r="H33" s="280">
        <v>2</v>
      </c>
      <c r="I33" s="280">
        <v>12</v>
      </c>
      <c r="J33" s="280">
        <v>5</v>
      </c>
      <c r="K33" s="280">
        <v>6</v>
      </c>
      <c r="L33" s="280">
        <v>127</v>
      </c>
      <c r="M33" s="285">
        <v>0</v>
      </c>
      <c r="N33" s="280">
        <v>34</v>
      </c>
      <c r="O33" s="281">
        <v>0</v>
      </c>
      <c r="P33" s="281">
        <v>0</v>
      </c>
      <c r="Q33" s="281">
        <v>0</v>
      </c>
      <c r="R33" s="284"/>
    </row>
    <row r="34" spans="2:18" s="291" customFormat="1" ht="43.5" customHeight="1" thickBot="1" thickTop="1">
      <c r="B34" s="490"/>
      <c r="C34" s="485" t="s">
        <v>306</v>
      </c>
      <c r="D34" s="486"/>
      <c r="E34" s="486"/>
      <c r="F34" s="279">
        <f t="shared" si="0"/>
        <v>62</v>
      </c>
      <c r="G34" s="280">
        <v>8</v>
      </c>
      <c r="H34" s="280">
        <v>0</v>
      </c>
      <c r="I34" s="294">
        <v>4</v>
      </c>
      <c r="J34" s="280">
        <v>5</v>
      </c>
      <c r="K34" s="280">
        <v>0</v>
      </c>
      <c r="L34" s="280">
        <v>33</v>
      </c>
      <c r="M34" s="285">
        <v>0</v>
      </c>
      <c r="N34" s="280">
        <v>10</v>
      </c>
      <c r="O34" s="281">
        <v>1</v>
      </c>
      <c r="P34" s="281">
        <v>1</v>
      </c>
      <c r="Q34" s="281">
        <v>0</v>
      </c>
      <c r="R34" s="284"/>
    </row>
    <row r="35" spans="2:18" s="291" customFormat="1" ht="43.5" customHeight="1" thickBot="1" thickTop="1">
      <c r="B35" s="490"/>
      <c r="C35" s="485" t="s">
        <v>307</v>
      </c>
      <c r="D35" s="486"/>
      <c r="E35" s="486"/>
      <c r="F35" s="279">
        <f t="shared" si="0"/>
        <v>6</v>
      </c>
      <c r="G35" s="280">
        <v>6</v>
      </c>
      <c r="H35" s="280">
        <v>0</v>
      </c>
      <c r="I35" s="293">
        <v>0</v>
      </c>
      <c r="J35" s="280">
        <v>0</v>
      </c>
      <c r="K35" s="280">
        <v>0</v>
      </c>
      <c r="L35" s="280">
        <v>0</v>
      </c>
      <c r="M35" s="285">
        <v>0</v>
      </c>
      <c r="N35" s="280">
        <v>0</v>
      </c>
      <c r="O35" s="281">
        <v>0</v>
      </c>
      <c r="P35" s="281">
        <v>0</v>
      </c>
      <c r="Q35" s="281">
        <v>0</v>
      </c>
      <c r="R35" s="284"/>
    </row>
    <row r="36" spans="2:18" s="291" customFormat="1" ht="43.5" customHeight="1" thickBot="1" thickTop="1">
      <c r="B36" s="491"/>
      <c r="C36" s="485" t="s">
        <v>308</v>
      </c>
      <c r="D36" s="486"/>
      <c r="E36" s="486"/>
      <c r="F36" s="279">
        <f t="shared" si="0"/>
        <v>4</v>
      </c>
      <c r="G36" s="280">
        <v>0</v>
      </c>
      <c r="H36" s="280">
        <v>0</v>
      </c>
      <c r="I36" s="293">
        <v>0</v>
      </c>
      <c r="J36" s="280">
        <v>0</v>
      </c>
      <c r="K36" s="280">
        <v>0</v>
      </c>
      <c r="L36" s="280">
        <v>1</v>
      </c>
      <c r="M36" s="285">
        <v>0</v>
      </c>
      <c r="N36" s="280">
        <v>3</v>
      </c>
      <c r="O36" s="281">
        <v>0</v>
      </c>
      <c r="P36" s="281">
        <v>0</v>
      </c>
      <c r="Q36" s="281">
        <v>0</v>
      </c>
      <c r="R36" s="284"/>
    </row>
    <row r="37" spans="2:18" s="291" customFormat="1" ht="43.5" customHeight="1" thickBot="1" thickTop="1">
      <c r="B37" s="489" t="s">
        <v>260</v>
      </c>
      <c r="C37" s="476" t="s">
        <v>301</v>
      </c>
      <c r="D37" s="477"/>
      <c r="E37" s="477"/>
      <c r="F37" s="279">
        <f t="shared" si="0"/>
        <v>11</v>
      </c>
      <c r="G37" s="280">
        <v>1</v>
      </c>
      <c r="H37" s="280">
        <v>1</v>
      </c>
      <c r="I37" s="280">
        <v>1</v>
      </c>
      <c r="J37" s="280">
        <v>1</v>
      </c>
      <c r="K37" s="280">
        <v>1</v>
      </c>
      <c r="L37" s="280">
        <v>1</v>
      </c>
      <c r="M37" s="285">
        <v>1</v>
      </c>
      <c r="N37" s="280">
        <v>1</v>
      </c>
      <c r="O37" s="281">
        <v>1</v>
      </c>
      <c r="P37" s="281">
        <v>1</v>
      </c>
      <c r="Q37" s="281">
        <v>1</v>
      </c>
      <c r="R37" s="284"/>
    </row>
    <row r="38" spans="2:18" s="291" customFormat="1" ht="48.75" customHeight="1" thickBot="1" thickTop="1">
      <c r="B38" s="490"/>
      <c r="C38" s="488" t="s">
        <v>302</v>
      </c>
      <c r="D38" s="488"/>
      <c r="E38" s="476"/>
      <c r="F38" s="279">
        <f t="shared" si="0"/>
        <v>177</v>
      </c>
      <c r="G38" s="280">
        <v>13</v>
      </c>
      <c r="H38" s="280">
        <v>20</v>
      </c>
      <c r="I38" s="280">
        <v>22</v>
      </c>
      <c r="J38" s="280">
        <v>13</v>
      </c>
      <c r="K38" s="280">
        <v>16</v>
      </c>
      <c r="L38" s="280">
        <v>30</v>
      </c>
      <c r="M38" s="285">
        <v>14</v>
      </c>
      <c r="N38" s="280">
        <v>15</v>
      </c>
      <c r="O38" s="281">
        <v>20</v>
      </c>
      <c r="P38" s="281">
        <v>13</v>
      </c>
      <c r="Q38" s="281">
        <v>1</v>
      </c>
      <c r="R38" s="284"/>
    </row>
    <row r="39" spans="2:18" s="291" customFormat="1" ht="56.25" customHeight="1" thickBot="1" thickTop="1">
      <c r="B39" s="490"/>
      <c r="C39" s="476" t="s">
        <v>303</v>
      </c>
      <c r="D39" s="477"/>
      <c r="E39" s="477"/>
      <c r="F39" s="279">
        <f t="shared" si="0"/>
        <v>33</v>
      </c>
      <c r="G39" s="280">
        <v>3</v>
      </c>
      <c r="H39" s="280">
        <v>3</v>
      </c>
      <c r="I39" s="280">
        <v>3</v>
      </c>
      <c r="J39" s="280">
        <v>3</v>
      </c>
      <c r="K39" s="280">
        <v>3</v>
      </c>
      <c r="L39" s="280">
        <v>3</v>
      </c>
      <c r="M39" s="285">
        <v>3</v>
      </c>
      <c r="N39" s="280">
        <v>3</v>
      </c>
      <c r="O39" s="281">
        <v>3</v>
      </c>
      <c r="P39" s="281">
        <v>3</v>
      </c>
      <c r="Q39" s="281">
        <v>3</v>
      </c>
      <c r="R39" s="284" t="s">
        <v>440</v>
      </c>
    </row>
    <row r="40" spans="2:18" s="291" customFormat="1" ht="28.5" thickBot="1" thickTop="1">
      <c r="B40" s="491"/>
      <c r="C40" s="476" t="s">
        <v>304</v>
      </c>
      <c r="D40" s="477"/>
      <c r="E40" s="478"/>
      <c r="F40" s="279">
        <f t="shared" si="0"/>
        <v>507</v>
      </c>
      <c r="G40" s="280">
        <v>39</v>
      </c>
      <c r="H40" s="280">
        <v>60</v>
      </c>
      <c r="I40" s="280">
        <v>66</v>
      </c>
      <c r="J40" s="280">
        <v>39</v>
      </c>
      <c r="K40" s="280">
        <v>48</v>
      </c>
      <c r="L40" s="280">
        <v>90</v>
      </c>
      <c r="M40" s="280">
        <v>33</v>
      </c>
      <c r="N40" s="280">
        <v>33</v>
      </c>
      <c r="O40" s="280">
        <v>60</v>
      </c>
      <c r="P40" s="280">
        <v>39</v>
      </c>
      <c r="Q40" s="280">
        <v>0</v>
      </c>
      <c r="R40" s="280" t="s">
        <v>441</v>
      </c>
    </row>
    <row r="41" spans="2:18" s="291" customFormat="1" ht="25.5" thickBot="1" thickTop="1">
      <c r="B41" s="295" t="s">
        <v>266</v>
      </c>
      <c r="C41" s="476" t="s">
        <v>267</v>
      </c>
      <c r="D41" s="477"/>
      <c r="E41" s="478"/>
      <c r="F41" s="279">
        <f t="shared" si="0"/>
        <v>2196</v>
      </c>
      <c r="G41" s="280">
        <v>1954</v>
      </c>
      <c r="H41" s="280">
        <v>2</v>
      </c>
      <c r="I41" s="280">
        <v>42</v>
      </c>
      <c r="J41" s="280">
        <v>5</v>
      </c>
      <c r="K41" s="280">
        <v>14</v>
      </c>
      <c r="L41" s="280">
        <v>57</v>
      </c>
      <c r="M41" s="280">
        <v>0</v>
      </c>
      <c r="N41" s="280">
        <v>95</v>
      </c>
      <c r="O41" s="280">
        <v>2</v>
      </c>
      <c r="P41" s="280">
        <v>18</v>
      </c>
      <c r="Q41" s="280">
        <v>7</v>
      </c>
      <c r="R41" s="280"/>
    </row>
    <row r="42" spans="2:16" s="291" customFormat="1" ht="12.75" thickBot="1">
      <c r="B42" s="296"/>
      <c r="C42" s="296"/>
      <c r="D42" s="296"/>
      <c r="E42" s="296"/>
      <c r="F42" s="279"/>
      <c r="G42" s="296"/>
      <c r="H42" s="296"/>
      <c r="I42" s="296"/>
      <c r="J42" s="296"/>
      <c r="K42" s="296"/>
      <c r="L42" s="296"/>
      <c r="M42" s="296"/>
      <c r="N42" s="296"/>
      <c r="O42" s="296"/>
      <c r="P42" s="297"/>
    </row>
    <row r="43" spans="2:16" s="291" customFormat="1" ht="12">
      <c r="B43" s="296"/>
      <c r="C43" s="296"/>
      <c r="D43" s="296"/>
      <c r="E43" s="296"/>
      <c r="F43" s="296"/>
      <c r="G43" s="296"/>
      <c r="H43" s="296"/>
      <c r="I43" s="296"/>
      <c r="J43" s="296"/>
      <c r="K43" s="296"/>
      <c r="L43" s="296"/>
      <c r="M43" s="296"/>
      <c r="N43" s="296"/>
      <c r="O43" s="296"/>
      <c r="P43" s="297"/>
    </row>
    <row r="44" spans="1:15" s="291" customFormat="1" ht="12">
      <c r="A44" s="296"/>
      <c r="B44" s="296"/>
      <c r="C44" s="296"/>
      <c r="D44" s="296"/>
      <c r="E44" s="296"/>
      <c r="F44" s="296"/>
      <c r="G44" s="296"/>
      <c r="H44" s="296"/>
      <c r="I44" s="296"/>
      <c r="J44" s="296"/>
      <c r="K44" s="296"/>
      <c r="L44" s="296"/>
      <c r="M44" s="296"/>
      <c r="N44" s="296"/>
      <c r="O44" s="297"/>
    </row>
    <row r="45" spans="1:15" s="291" customFormat="1" ht="12">
      <c r="A45" s="296"/>
      <c r="B45" s="296"/>
      <c r="C45" s="296"/>
      <c r="D45" s="296"/>
      <c r="E45" s="296"/>
      <c r="F45" s="296"/>
      <c r="G45" s="296"/>
      <c r="H45" s="296"/>
      <c r="I45" s="296"/>
      <c r="J45" s="296"/>
      <c r="K45" s="296"/>
      <c r="L45" s="296"/>
      <c r="M45" s="296"/>
      <c r="N45" s="296"/>
      <c r="O45" s="297"/>
    </row>
    <row r="46" spans="1:15" s="291" customFormat="1" ht="12">
      <c r="A46" s="296"/>
      <c r="B46" s="296"/>
      <c r="C46" s="296"/>
      <c r="D46" s="296"/>
      <c r="E46" s="296"/>
      <c r="F46" s="296"/>
      <c r="G46" s="296"/>
      <c r="H46" s="296"/>
      <c r="I46" s="296"/>
      <c r="J46" s="296"/>
      <c r="K46" s="296"/>
      <c r="L46" s="296"/>
      <c r="M46" s="296"/>
      <c r="N46" s="296"/>
      <c r="O46" s="297"/>
    </row>
    <row r="47" spans="1:15" s="291" customFormat="1" ht="12">
      <c r="A47" s="296"/>
      <c r="B47" s="296"/>
      <c r="C47" s="296"/>
      <c r="D47" s="296"/>
      <c r="E47" s="296"/>
      <c r="F47" s="296"/>
      <c r="G47" s="296"/>
      <c r="H47" s="296"/>
      <c r="I47" s="296"/>
      <c r="J47" s="296"/>
      <c r="K47" s="296"/>
      <c r="L47" s="296"/>
      <c r="M47" s="296"/>
      <c r="N47" s="296"/>
      <c r="O47" s="297"/>
    </row>
    <row r="48" spans="1:15" s="291" customFormat="1" ht="12">
      <c r="A48" s="296"/>
      <c r="B48" s="296"/>
      <c r="C48" s="296"/>
      <c r="D48" s="296"/>
      <c r="E48" s="296"/>
      <c r="F48" s="296"/>
      <c r="G48" s="296"/>
      <c r="H48" s="296"/>
      <c r="I48" s="296"/>
      <c r="J48" s="296"/>
      <c r="K48" s="296"/>
      <c r="L48" s="296"/>
      <c r="M48" s="296"/>
      <c r="N48" s="296"/>
      <c r="O48" s="297"/>
    </row>
    <row r="49" spans="1:15" s="291" customFormat="1" ht="12">
      <c r="A49" s="296"/>
      <c r="B49" s="296"/>
      <c r="C49" s="296"/>
      <c r="D49" s="296"/>
      <c r="E49" s="296"/>
      <c r="F49" s="296"/>
      <c r="G49" s="296"/>
      <c r="H49" s="296"/>
      <c r="I49" s="296"/>
      <c r="J49" s="296"/>
      <c r="K49" s="296"/>
      <c r="L49" s="296"/>
      <c r="M49" s="296"/>
      <c r="N49" s="296"/>
      <c r="O49" s="297"/>
    </row>
    <row r="50" spans="1:15" s="291" customFormat="1" ht="12">
      <c r="A50" s="296"/>
      <c r="B50" s="296"/>
      <c r="C50" s="296"/>
      <c r="D50" s="296"/>
      <c r="E50" s="296"/>
      <c r="F50" s="296"/>
      <c r="G50" s="296"/>
      <c r="H50" s="296"/>
      <c r="I50" s="296"/>
      <c r="J50" s="296"/>
      <c r="K50" s="296"/>
      <c r="L50" s="296"/>
      <c r="M50" s="296"/>
      <c r="N50" s="296"/>
      <c r="O50" s="297"/>
    </row>
    <row r="51" spans="1:15" s="291" customFormat="1" ht="12">
      <c r="A51" s="296"/>
      <c r="B51" s="296"/>
      <c r="C51" s="296"/>
      <c r="D51" s="296"/>
      <c r="E51" s="296"/>
      <c r="F51" s="296"/>
      <c r="G51" s="296"/>
      <c r="H51" s="296"/>
      <c r="I51" s="296"/>
      <c r="J51" s="296"/>
      <c r="K51" s="296"/>
      <c r="L51" s="296"/>
      <c r="M51" s="296"/>
      <c r="N51" s="296"/>
      <c r="O51" s="297"/>
    </row>
    <row r="52" spans="1:15" s="291" customFormat="1" ht="12">
      <c r="A52" s="296"/>
      <c r="B52" s="296"/>
      <c r="C52" s="296"/>
      <c r="D52" s="296"/>
      <c r="E52" s="296"/>
      <c r="F52" s="296"/>
      <c r="G52" s="296"/>
      <c r="H52" s="296"/>
      <c r="I52" s="296"/>
      <c r="J52" s="296"/>
      <c r="K52" s="296"/>
      <c r="L52" s="296"/>
      <c r="M52" s="296"/>
      <c r="N52" s="296"/>
      <c r="O52" s="297"/>
    </row>
    <row r="53" spans="1:15" s="291" customFormat="1" ht="12">
      <c r="A53" s="296"/>
      <c r="B53" s="296"/>
      <c r="C53" s="296"/>
      <c r="D53" s="296"/>
      <c r="E53" s="296"/>
      <c r="F53" s="296"/>
      <c r="G53" s="296"/>
      <c r="H53" s="296"/>
      <c r="I53" s="296"/>
      <c r="J53" s="296"/>
      <c r="K53" s="296"/>
      <c r="L53" s="296"/>
      <c r="M53" s="296"/>
      <c r="N53" s="296"/>
      <c r="O53" s="297"/>
    </row>
    <row r="54" spans="1:15" s="291" customFormat="1" ht="12">
      <c r="A54" s="296"/>
      <c r="B54" s="296"/>
      <c r="C54" s="296"/>
      <c r="D54" s="296"/>
      <c r="E54" s="296"/>
      <c r="F54" s="296"/>
      <c r="G54" s="296"/>
      <c r="H54" s="296"/>
      <c r="I54" s="296"/>
      <c r="J54" s="296"/>
      <c r="K54" s="296"/>
      <c r="L54" s="296"/>
      <c r="M54" s="296"/>
      <c r="N54" s="296"/>
      <c r="O54" s="297"/>
    </row>
    <row r="55" spans="1:15" s="291" customFormat="1" ht="12">
      <c r="A55" s="296"/>
      <c r="B55" s="296"/>
      <c r="C55" s="296"/>
      <c r="D55" s="296"/>
      <c r="E55" s="296"/>
      <c r="F55" s="296"/>
      <c r="G55" s="296"/>
      <c r="H55" s="296"/>
      <c r="I55" s="296"/>
      <c r="J55" s="296"/>
      <c r="K55" s="296"/>
      <c r="L55" s="296"/>
      <c r="M55" s="296"/>
      <c r="N55" s="296"/>
      <c r="O55" s="297"/>
    </row>
    <row r="56" spans="1:15" s="291" customFormat="1" ht="12">
      <c r="A56" s="296"/>
      <c r="B56" s="296"/>
      <c r="C56" s="296"/>
      <c r="D56" s="296"/>
      <c r="E56" s="296"/>
      <c r="F56" s="296"/>
      <c r="G56" s="296"/>
      <c r="H56" s="296"/>
      <c r="I56" s="296"/>
      <c r="J56" s="296"/>
      <c r="K56" s="296"/>
      <c r="L56" s="296"/>
      <c r="M56" s="296"/>
      <c r="N56" s="296"/>
      <c r="O56" s="297"/>
    </row>
    <row r="57" spans="1:15" s="291" customFormat="1" ht="12">
      <c r="A57" s="296"/>
      <c r="B57" s="296"/>
      <c r="C57" s="296"/>
      <c r="D57" s="296"/>
      <c r="E57" s="296"/>
      <c r="F57" s="296"/>
      <c r="G57" s="296"/>
      <c r="H57" s="296"/>
      <c r="I57" s="296"/>
      <c r="J57" s="296"/>
      <c r="K57" s="296"/>
      <c r="L57" s="296"/>
      <c r="M57" s="296"/>
      <c r="N57" s="296"/>
      <c r="O57" s="297"/>
    </row>
    <row r="58" spans="1:15" s="291" customFormat="1" ht="12">
      <c r="A58" s="296"/>
      <c r="B58" s="296"/>
      <c r="C58" s="296"/>
      <c r="D58" s="296"/>
      <c r="E58" s="296"/>
      <c r="F58" s="296"/>
      <c r="G58" s="296"/>
      <c r="H58" s="296"/>
      <c r="I58" s="296"/>
      <c r="J58" s="296"/>
      <c r="K58" s="296"/>
      <c r="L58" s="296"/>
      <c r="M58" s="296"/>
      <c r="N58" s="296"/>
      <c r="O58" s="297"/>
    </row>
    <row r="59" spans="1:15" s="291" customFormat="1" ht="12">
      <c r="A59" s="296"/>
      <c r="B59" s="296"/>
      <c r="C59" s="296"/>
      <c r="D59" s="296"/>
      <c r="E59" s="296"/>
      <c r="F59" s="296"/>
      <c r="G59" s="296"/>
      <c r="H59" s="296"/>
      <c r="I59" s="296"/>
      <c r="J59" s="296"/>
      <c r="K59" s="296"/>
      <c r="L59" s="296"/>
      <c r="M59" s="296"/>
      <c r="N59" s="296"/>
      <c r="O59" s="297"/>
    </row>
    <row r="60" spans="1:15" s="291" customFormat="1" ht="12">
      <c r="A60" s="296"/>
      <c r="B60" s="296"/>
      <c r="C60" s="296"/>
      <c r="D60" s="296"/>
      <c r="E60" s="296"/>
      <c r="F60" s="296"/>
      <c r="G60" s="296"/>
      <c r="H60" s="296"/>
      <c r="I60" s="296"/>
      <c r="J60" s="296"/>
      <c r="K60" s="296"/>
      <c r="L60" s="296"/>
      <c r="M60" s="296"/>
      <c r="N60" s="296"/>
      <c r="O60" s="297"/>
    </row>
    <row r="61" spans="1:15" s="291" customFormat="1" ht="12">
      <c r="A61" s="296"/>
      <c r="B61" s="296"/>
      <c r="C61" s="296"/>
      <c r="D61" s="296"/>
      <c r="E61" s="296"/>
      <c r="F61" s="296"/>
      <c r="G61" s="296"/>
      <c r="H61" s="296"/>
      <c r="I61" s="296"/>
      <c r="J61" s="296"/>
      <c r="K61" s="296"/>
      <c r="L61" s="296"/>
      <c r="M61" s="296"/>
      <c r="N61" s="296"/>
      <c r="O61" s="297"/>
    </row>
    <row r="62" spans="1:15" s="291" customFormat="1" ht="12">
      <c r="A62" s="296"/>
      <c r="B62" s="296"/>
      <c r="C62" s="296"/>
      <c r="D62" s="296"/>
      <c r="E62" s="296"/>
      <c r="F62" s="296"/>
      <c r="G62" s="296"/>
      <c r="H62" s="296"/>
      <c r="I62" s="296"/>
      <c r="J62" s="296"/>
      <c r="K62" s="296"/>
      <c r="L62" s="296"/>
      <c r="M62" s="296"/>
      <c r="N62" s="296"/>
      <c r="O62" s="297"/>
    </row>
    <row r="63" spans="1:15" s="291" customFormat="1" ht="12">
      <c r="A63" s="296"/>
      <c r="B63" s="296"/>
      <c r="C63" s="296"/>
      <c r="D63" s="296"/>
      <c r="E63" s="296"/>
      <c r="F63" s="296"/>
      <c r="G63" s="296"/>
      <c r="H63" s="296"/>
      <c r="I63" s="296"/>
      <c r="J63" s="296"/>
      <c r="K63" s="296"/>
      <c r="L63" s="296"/>
      <c r="M63" s="296"/>
      <c r="N63" s="296"/>
      <c r="O63" s="297"/>
    </row>
    <row r="64" spans="1:15" s="291" customFormat="1" ht="12">
      <c r="A64" s="296"/>
      <c r="B64" s="296"/>
      <c r="C64" s="296"/>
      <c r="D64" s="296"/>
      <c r="E64" s="296"/>
      <c r="F64" s="296"/>
      <c r="G64" s="296"/>
      <c r="H64" s="296"/>
      <c r="I64" s="296"/>
      <c r="J64" s="296"/>
      <c r="K64" s="296"/>
      <c r="L64" s="296"/>
      <c r="M64" s="296"/>
      <c r="N64" s="296"/>
      <c r="O64" s="297"/>
    </row>
    <row r="65" spans="1:15" s="291" customFormat="1" ht="12">
      <c r="A65" s="296"/>
      <c r="B65" s="296"/>
      <c r="C65" s="296"/>
      <c r="D65" s="296"/>
      <c r="E65" s="296"/>
      <c r="F65" s="296"/>
      <c r="G65" s="296"/>
      <c r="H65" s="296"/>
      <c r="I65" s="296"/>
      <c r="J65" s="296"/>
      <c r="K65" s="296"/>
      <c r="L65" s="296"/>
      <c r="M65" s="296"/>
      <c r="N65" s="296"/>
      <c r="O65" s="297"/>
    </row>
    <row r="66" spans="1:15" s="291" customFormat="1" ht="12">
      <c r="A66" s="296"/>
      <c r="B66" s="296"/>
      <c r="C66" s="296"/>
      <c r="D66" s="296"/>
      <c r="E66" s="296"/>
      <c r="F66" s="296"/>
      <c r="G66" s="296"/>
      <c r="H66" s="296"/>
      <c r="I66" s="296"/>
      <c r="J66" s="296"/>
      <c r="K66" s="296"/>
      <c r="L66" s="296"/>
      <c r="M66" s="296"/>
      <c r="N66" s="296"/>
      <c r="O66" s="297"/>
    </row>
    <row r="67" spans="1:15" s="291" customFormat="1" ht="12">
      <c r="A67" s="296"/>
      <c r="B67" s="296"/>
      <c r="C67" s="296"/>
      <c r="D67" s="296"/>
      <c r="E67" s="296"/>
      <c r="F67" s="296"/>
      <c r="G67" s="296"/>
      <c r="H67" s="296"/>
      <c r="I67" s="296"/>
      <c r="J67" s="296"/>
      <c r="K67" s="296"/>
      <c r="L67" s="296"/>
      <c r="M67" s="296"/>
      <c r="N67" s="296"/>
      <c r="O67" s="297"/>
    </row>
    <row r="68" spans="1:15" s="291" customFormat="1" ht="12">
      <c r="A68" s="296"/>
      <c r="B68" s="296"/>
      <c r="C68" s="296"/>
      <c r="D68" s="296"/>
      <c r="E68" s="296"/>
      <c r="F68" s="296"/>
      <c r="G68" s="296"/>
      <c r="H68" s="296"/>
      <c r="I68" s="296"/>
      <c r="J68" s="296"/>
      <c r="K68" s="296"/>
      <c r="L68" s="296"/>
      <c r="M68" s="296"/>
      <c r="N68" s="296"/>
      <c r="O68" s="297"/>
    </row>
    <row r="69" spans="1:15" s="291" customFormat="1" ht="12">
      <c r="A69" s="296"/>
      <c r="B69" s="296"/>
      <c r="C69" s="296"/>
      <c r="D69" s="296"/>
      <c r="E69" s="296"/>
      <c r="F69" s="296"/>
      <c r="G69" s="296"/>
      <c r="H69" s="296"/>
      <c r="I69" s="296"/>
      <c r="J69" s="296"/>
      <c r="K69" s="296"/>
      <c r="L69" s="296"/>
      <c r="M69" s="296"/>
      <c r="N69" s="296"/>
      <c r="O69" s="297"/>
    </row>
    <row r="70" spans="1:15" s="291" customFormat="1" ht="12">
      <c r="A70" s="296"/>
      <c r="B70" s="296"/>
      <c r="C70" s="296"/>
      <c r="D70" s="296"/>
      <c r="E70" s="296"/>
      <c r="F70" s="296"/>
      <c r="G70" s="296"/>
      <c r="H70" s="296"/>
      <c r="I70" s="296"/>
      <c r="J70" s="296"/>
      <c r="K70" s="296"/>
      <c r="L70" s="296"/>
      <c r="M70" s="296"/>
      <c r="N70" s="296"/>
      <c r="O70" s="297"/>
    </row>
    <row r="71" spans="1:15" s="291" customFormat="1" ht="12">
      <c r="A71" s="296"/>
      <c r="B71" s="296"/>
      <c r="C71" s="296"/>
      <c r="D71" s="296"/>
      <c r="E71" s="296"/>
      <c r="F71" s="296"/>
      <c r="G71" s="296"/>
      <c r="H71" s="296"/>
      <c r="I71" s="296"/>
      <c r="J71" s="296"/>
      <c r="K71" s="296"/>
      <c r="L71" s="296"/>
      <c r="M71" s="296"/>
      <c r="N71" s="296"/>
      <c r="O71" s="297"/>
    </row>
    <row r="72" spans="1:15" s="291" customFormat="1" ht="12">
      <c r="A72" s="296"/>
      <c r="B72" s="296"/>
      <c r="C72" s="296"/>
      <c r="D72" s="296"/>
      <c r="E72" s="296"/>
      <c r="F72" s="296"/>
      <c r="G72" s="296"/>
      <c r="H72" s="296"/>
      <c r="I72" s="296"/>
      <c r="J72" s="296"/>
      <c r="K72" s="296"/>
      <c r="L72" s="296"/>
      <c r="M72" s="296"/>
      <c r="N72" s="296"/>
      <c r="O72" s="297"/>
    </row>
    <row r="73" spans="1:15" s="291" customFormat="1" ht="12">
      <c r="A73" s="296"/>
      <c r="B73" s="296"/>
      <c r="C73" s="296"/>
      <c r="D73" s="296"/>
      <c r="E73" s="296"/>
      <c r="F73" s="296"/>
      <c r="G73" s="296"/>
      <c r="H73" s="296"/>
      <c r="I73" s="296"/>
      <c r="J73" s="296"/>
      <c r="K73" s="296"/>
      <c r="L73" s="296"/>
      <c r="M73" s="296"/>
      <c r="N73" s="296"/>
      <c r="O73" s="297"/>
    </row>
    <row r="74" spans="1:15" s="291" customFormat="1" ht="12">
      <c r="A74" s="296"/>
      <c r="B74" s="296"/>
      <c r="C74" s="296"/>
      <c r="D74" s="296"/>
      <c r="E74" s="296"/>
      <c r="F74" s="296"/>
      <c r="G74" s="296"/>
      <c r="H74" s="296"/>
      <c r="I74" s="296"/>
      <c r="J74" s="296"/>
      <c r="K74" s="296"/>
      <c r="L74" s="296"/>
      <c r="M74" s="296"/>
      <c r="N74" s="296"/>
      <c r="O74" s="297"/>
    </row>
    <row r="75" spans="1:15" s="291" customFormat="1" ht="12">
      <c r="A75" s="296"/>
      <c r="B75" s="296"/>
      <c r="C75" s="296"/>
      <c r="D75" s="296"/>
      <c r="E75" s="296"/>
      <c r="F75" s="296"/>
      <c r="G75" s="296"/>
      <c r="H75" s="296"/>
      <c r="I75" s="296"/>
      <c r="J75" s="296"/>
      <c r="K75" s="296"/>
      <c r="L75" s="296"/>
      <c r="M75" s="296"/>
      <c r="N75" s="296"/>
      <c r="O75" s="297"/>
    </row>
    <row r="76" spans="1:15" s="291" customFormat="1" ht="12">
      <c r="A76" s="296"/>
      <c r="B76" s="296"/>
      <c r="C76" s="296"/>
      <c r="D76" s="296"/>
      <c r="E76" s="296"/>
      <c r="F76" s="296"/>
      <c r="G76" s="296"/>
      <c r="H76" s="296"/>
      <c r="I76" s="296"/>
      <c r="J76" s="296"/>
      <c r="K76" s="296"/>
      <c r="L76" s="296"/>
      <c r="M76" s="296"/>
      <c r="N76" s="296"/>
      <c r="O76" s="297"/>
    </row>
    <row r="77" spans="1:15" s="291" customFormat="1" ht="12">
      <c r="A77" s="296"/>
      <c r="B77" s="296"/>
      <c r="C77" s="296"/>
      <c r="D77" s="296"/>
      <c r="E77" s="296"/>
      <c r="F77" s="296"/>
      <c r="G77" s="296"/>
      <c r="H77" s="296"/>
      <c r="I77" s="296"/>
      <c r="J77" s="296"/>
      <c r="K77" s="296"/>
      <c r="L77" s="296"/>
      <c r="M77" s="296"/>
      <c r="N77" s="296"/>
      <c r="O77" s="297"/>
    </row>
    <row r="78" spans="1:15" s="291" customFormat="1" ht="12">
      <c r="A78" s="296"/>
      <c r="B78" s="296"/>
      <c r="C78" s="296"/>
      <c r="D78" s="296"/>
      <c r="E78" s="296"/>
      <c r="F78" s="296"/>
      <c r="G78" s="296"/>
      <c r="H78" s="296"/>
      <c r="I78" s="296"/>
      <c r="J78" s="296"/>
      <c r="K78" s="296"/>
      <c r="L78" s="296"/>
      <c r="M78" s="296"/>
      <c r="N78" s="296"/>
      <c r="O78" s="297"/>
    </row>
    <row r="79" spans="1:15" s="291" customFormat="1" ht="12">
      <c r="A79" s="296"/>
      <c r="B79" s="296"/>
      <c r="C79" s="296"/>
      <c r="D79" s="296"/>
      <c r="E79" s="296"/>
      <c r="F79" s="296"/>
      <c r="G79" s="296"/>
      <c r="H79" s="296"/>
      <c r="I79" s="296"/>
      <c r="J79" s="296"/>
      <c r="K79" s="296"/>
      <c r="L79" s="296"/>
      <c r="M79" s="296"/>
      <c r="N79" s="296"/>
      <c r="O79" s="297"/>
    </row>
    <row r="80" spans="1:15" s="291" customFormat="1" ht="12">
      <c r="A80" s="296"/>
      <c r="B80" s="296"/>
      <c r="C80" s="296"/>
      <c r="D80" s="296"/>
      <c r="E80" s="296"/>
      <c r="F80" s="296"/>
      <c r="G80" s="296"/>
      <c r="H80" s="296"/>
      <c r="I80" s="296"/>
      <c r="J80" s="296"/>
      <c r="K80" s="296"/>
      <c r="L80" s="296"/>
      <c r="M80" s="296"/>
      <c r="N80" s="296"/>
      <c r="O80" s="297"/>
    </row>
    <row r="81" spans="1:15" s="291" customFormat="1" ht="12">
      <c r="A81" s="296"/>
      <c r="B81" s="296"/>
      <c r="C81" s="296"/>
      <c r="D81" s="296"/>
      <c r="E81" s="296"/>
      <c r="F81" s="296"/>
      <c r="G81" s="296"/>
      <c r="H81" s="296"/>
      <c r="I81" s="296"/>
      <c r="J81" s="296"/>
      <c r="K81" s="296"/>
      <c r="L81" s="296"/>
      <c r="M81" s="296"/>
      <c r="N81" s="296"/>
      <c r="O81" s="297"/>
    </row>
    <row r="82" spans="1:15" s="291" customFormat="1" ht="12">
      <c r="A82" s="296"/>
      <c r="B82" s="296"/>
      <c r="C82" s="296"/>
      <c r="D82" s="296"/>
      <c r="E82" s="296"/>
      <c r="F82" s="296"/>
      <c r="G82" s="296"/>
      <c r="H82" s="296"/>
      <c r="I82" s="296"/>
      <c r="J82" s="296"/>
      <c r="K82" s="296"/>
      <c r="L82" s="296"/>
      <c r="M82" s="296"/>
      <c r="N82" s="296"/>
      <c r="O82" s="297"/>
    </row>
    <row r="83" spans="1:15" s="291" customFormat="1" ht="12">
      <c r="A83" s="296"/>
      <c r="B83" s="296"/>
      <c r="C83" s="296"/>
      <c r="D83" s="296"/>
      <c r="E83" s="296"/>
      <c r="F83" s="296"/>
      <c r="G83" s="296"/>
      <c r="H83" s="296"/>
      <c r="I83" s="296"/>
      <c r="J83" s="296"/>
      <c r="K83" s="296"/>
      <c r="L83" s="296"/>
      <c r="M83" s="296"/>
      <c r="N83" s="296"/>
      <c r="O83" s="297"/>
    </row>
    <row r="84" spans="1:15" s="291" customFormat="1" ht="12">
      <c r="A84" s="296"/>
      <c r="B84" s="296"/>
      <c r="C84" s="296"/>
      <c r="D84" s="296"/>
      <c r="E84" s="296"/>
      <c r="F84" s="296"/>
      <c r="G84" s="296"/>
      <c r="H84" s="296"/>
      <c r="I84" s="296"/>
      <c r="J84" s="296"/>
      <c r="K84" s="296"/>
      <c r="L84" s="296"/>
      <c r="M84" s="296"/>
      <c r="N84" s="296"/>
      <c r="O84" s="297"/>
    </row>
    <row r="85" spans="1:15" s="291" customFormat="1" ht="12">
      <c r="A85" s="296"/>
      <c r="B85" s="296"/>
      <c r="C85" s="296"/>
      <c r="D85" s="296"/>
      <c r="E85" s="296"/>
      <c r="F85" s="296"/>
      <c r="G85" s="296"/>
      <c r="H85" s="296"/>
      <c r="I85" s="296"/>
      <c r="J85" s="296"/>
      <c r="K85" s="296"/>
      <c r="L85" s="296"/>
      <c r="M85" s="296"/>
      <c r="N85" s="296"/>
      <c r="O85" s="297"/>
    </row>
    <row r="86" spans="1:15" s="291" customFormat="1" ht="12">
      <c r="A86" s="296"/>
      <c r="B86" s="296"/>
      <c r="C86" s="296"/>
      <c r="D86" s="296"/>
      <c r="E86" s="296"/>
      <c r="F86" s="296"/>
      <c r="G86" s="296"/>
      <c r="H86" s="296"/>
      <c r="I86" s="296"/>
      <c r="J86" s="296"/>
      <c r="K86" s="296"/>
      <c r="L86" s="296"/>
      <c r="M86" s="296"/>
      <c r="N86" s="296"/>
      <c r="O86" s="297"/>
    </row>
    <row r="87" spans="1:15" s="291" customFormat="1" ht="12">
      <c r="A87" s="296"/>
      <c r="B87" s="296"/>
      <c r="C87" s="296"/>
      <c r="D87" s="296"/>
      <c r="E87" s="296"/>
      <c r="F87" s="296"/>
      <c r="G87" s="296"/>
      <c r="H87" s="296"/>
      <c r="I87" s="296"/>
      <c r="J87" s="296"/>
      <c r="K87" s="296"/>
      <c r="L87" s="296"/>
      <c r="M87" s="296"/>
      <c r="N87" s="296"/>
      <c r="O87" s="297"/>
    </row>
    <row r="88" spans="1:15" s="291" customFormat="1" ht="12">
      <c r="A88" s="296"/>
      <c r="B88" s="296"/>
      <c r="C88" s="296"/>
      <c r="D88" s="296"/>
      <c r="E88" s="296"/>
      <c r="F88" s="296"/>
      <c r="G88" s="296"/>
      <c r="H88" s="296"/>
      <c r="I88" s="296"/>
      <c r="J88" s="296"/>
      <c r="K88" s="296"/>
      <c r="L88" s="296"/>
      <c r="M88" s="296"/>
      <c r="N88" s="296"/>
      <c r="O88" s="297"/>
    </row>
    <row r="89" spans="1:15" s="291" customFormat="1" ht="12">
      <c r="A89" s="296"/>
      <c r="B89" s="296"/>
      <c r="C89" s="296"/>
      <c r="D89" s="296"/>
      <c r="E89" s="296"/>
      <c r="F89" s="296"/>
      <c r="G89" s="296"/>
      <c r="H89" s="296"/>
      <c r="I89" s="296"/>
      <c r="J89" s="296"/>
      <c r="K89" s="296"/>
      <c r="L89" s="296"/>
      <c r="M89" s="296"/>
      <c r="N89" s="296"/>
      <c r="O89" s="297"/>
    </row>
    <row r="90" spans="1:15" s="291" customFormat="1" ht="12">
      <c r="A90" s="296"/>
      <c r="B90" s="296"/>
      <c r="C90" s="296"/>
      <c r="D90" s="296"/>
      <c r="E90" s="296"/>
      <c r="F90" s="296"/>
      <c r="G90" s="296"/>
      <c r="H90" s="296"/>
      <c r="I90" s="296"/>
      <c r="J90" s="296"/>
      <c r="K90" s="296"/>
      <c r="L90" s="296"/>
      <c r="M90" s="296"/>
      <c r="N90" s="296"/>
      <c r="O90" s="297"/>
    </row>
    <row r="91" spans="1:15" s="291" customFormat="1" ht="12">
      <c r="A91" s="296"/>
      <c r="B91" s="296"/>
      <c r="C91" s="296"/>
      <c r="D91" s="296"/>
      <c r="E91" s="296"/>
      <c r="F91" s="296"/>
      <c r="G91" s="296"/>
      <c r="H91" s="296"/>
      <c r="I91" s="296"/>
      <c r="J91" s="296"/>
      <c r="K91" s="296"/>
      <c r="L91" s="296"/>
      <c r="M91" s="296"/>
      <c r="N91" s="296"/>
      <c r="O91" s="297"/>
    </row>
    <row r="92" spans="1:15" s="291" customFormat="1" ht="12">
      <c r="A92" s="296"/>
      <c r="B92" s="296"/>
      <c r="C92" s="296"/>
      <c r="D92" s="296"/>
      <c r="E92" s="296"/>
      <c r="F92" s="296"/>
      <c r="G92" s="296"/>
      <c r="H92" s="296"/>
      <c r="I92" s="296"/>
      <c r="J92" s="296"/>
      <c r="K92" s="296"/>
      <c r="L92" s="296"/>
      <c r="M92" s="296"/>
      <c r="N92" s="296"/>
      <c r="O92" s="297"/>
    </row>
    <row r="93" spans="1:15" s="291" customFormat="1" ht="12">
      <c r="A93" s="296"/>
      <c r="B93" s="296"/>
      <c r="C93" s="296"/>
      <c r="D93" s="296"/>
      <c r="E93" s="296"/>
      <c r="F93" s="296"/>
      <c r="G93" s="296"/>
      <c r="H93" s="296"/>
      <c r="I93" s="296"/>
      <c r="J93" s="296"/>
      <c r="K93" s="296"/>
      <c r="L93" s="296"/>
      <c r="M93" s="296"/>
      <c r="N93" s="296"/>
      <c r="O93" s="297"/>
    </row>
    <row r="94" spans="1:15" s="291" customFormat="1" ht="12">
      <c r="A94" s="296"/>
      <c r="B94" s="296"/>
      <c r="C94" s="296"/>
      <c r="D94" s="296"/>
      <c r="E94" s="296"/>
      <c r="F94" s="296"/>
      <c r="G94" s="296"/>
      <c r="H94" s="296"/>
      <c r="I94" s="296"/>
      <c r="J94" s="296"/>
      <c r="K94" s="296"/>
      <c r="L94" s="296"/>
      <c r="M94" s="296"/>
      <c r="N94" s="296"/>
      <c r="O94" s="297"/>
    </row>
    <row r="95" spans="1:15" s="291" customFormat="1" ht="12">
      <c r="A95" s="296"/>
      <c r="B95" s="296"/>
      <c r="C95" s="296"/>
      <c r="D95" s="296"/>
      <c r="E95" s="296"/>
      <c r="F95" s="296"/>
      <c r="G95" s="296"/>
      <c r="H95" s="296"/>
      <c r="I95" s="296"/>
      <c r="J95" s="296"/>
      <c r="K95" s="296"/>
      <c r="L95" s="296"/>
      <c r="M95" s="296"/>
      <c r="N95" s="296"/>
      <c r="O95" s="297"/>
    </row>
    <row r="96" spans="1:15" s="291" customFormat="1" ht="12">
      <c r="A96" s="296"/>
      <c r="B96" s="296"/>
      <c r="C96" s="296"/>
      <c r="D96" s="296"/>
      <c r="E96" s="296"/>
      <c r="F96" s="296"/>
      <c r="G96" s="296"/>
      <c r="H96" s="296"/>
      <c r="I96" s="296"/>
      <c r="J96" s="296"/>
      <c r="K96" s="296"/>
      <c r="L96" s="296"/>
      <c r="M96" s="296"/>
      <c r="N96" s="296"/>
      <c r="O96" s="297"/>
    </row>
    <row r="97" spans="1:15" s="291" customFormat="1" ht="12">
      <c r="A97" s="296"/>
      <c r="B97" s="296"/>
      <c r="C97" s="296"/>
      <c r="D97" s="296"/>
      <c r="E97" s="296"/>
      <c r="F97" s="296"/>
      <c r="G97" s="296"/>
      <c r="H97" s="296"/>
      <c r="I97" s="296"/>
      <c r="J97" s="296"/>
      <c r="K97" s="296"/>
      <c r="L97" s="296"/>
      <c r="M97" s="296"/>
      <c r="N97" s="296"/>
      <c r="O97" s="297"/>
    </row>
    <row r="98" spans="1:15" s="291" customFormat="1" ht="12">
      <c r="A98" s="296"/>
      <c r="B98" s="296"/>
      <c r="C98" s="296"/>
      <c r="D98" s="296"/>
      <c r="E98" s="296"/>
      <c r="F98" s="296"/>
      <c r="G98" s="296"/>
      <c r="H98" s="296"/>
      <c r="I98" s="296"/>
      <c r="J98" s="296"/>
      <c r="K98" s="296"/>
      <c r="L98" s="296"/>
      <c r="M98" s="296"/>
      <c r="N98" s="296"/>
      <c r="O98" s="297"/>
    </row>
    <row r="99" spans="1:15" s="291" customFormat="1" ht="12">
      <c r="A99" s="296"/>
      <c r="B99" s="296"/>
      <c r="C99" s="296"/>
      <c r="D99" s="296"/>
      <c r="E99" s="296"/>
      <c r="F99" s="296"/>
      <c r="G99" s="296"/>
      <c r="H99" s="296"/>
      <c r="I99" s="296"/>
      <c r="J99" s="296"/>
      <c r="K99" s="296"/>
      <c r="L99" s="296"/>
      <c r="M99" s="296"/>
      <c r="N99" s="296"/>
      <c r="O99" s="297"/>
    </row>
    <row r="100" spans="1:15" s="291" customFormat="1" ht="12">
      <c r="A100" s="296"/>
      <c r="B100" s="296"/>
      <c r="C100" s="296"/>
      <c r="D100" s="296"/>
      <c r="E100" s="296"/>
      <c r="F100" s="296"/>
      <c r="G100" s="296"/>
      <c r="H100" s="296"/>
      <c r="I100" s="296"/>
      <c r="J100" s="296"/>
      <c r="K100" s="296"/>
      <c r="L100" s="296"/>
      <c r="M100" s="296"/>
      <c r="N100" s="296"/>
      <c r="O100" s="297"/>
    </row>
    <row r="101" spans="1:15" s="291" customFormat="1" ht="12">
      <c r="A101" s="296"/>
      <c r="B101" s="296"/>
      <c r="C101" s="296"/>
      <c r="D101" s="296"/>
      <c r="E101" s="296"/>
      <c r="F101" s="296"/>
      <c r="G101" s="296"/>
      <c r="H101" s="296"/>
      <c r="I101" s="296"/>
      <c r="J101" s="296"/>
      <c r="K101" s="296"/>
      <c r="L101" s="296"/>
      <c r="M101" s="296"/>
      <c r="N101" s="296"/>
      <c r="O101" s="297"/>
    </row>
    <row r="102" spans="1:15" s="291" customFormat="1" ht="12">
      <c r="A102" s="296"/>
      <c r="B102" s="296"/>
      <c r="C102" s="296"/>
      <c r="D102" s="296"/>
      <c r="E102" s="296"/>
      <c r="F102" s="296"/>
      <c r="G102" s="296"/>
      <c r="H102" s="296"/>
      <c r="I102" s="296"/>
      <c r="J102" s="296"/>
      <c r="K102" s="296"/>
      <c r="L102" s="296"/>
      <c r="M102" s="296"/>
      <c r="N102" s="296"/>
      <c r="O102" s="297"/>
    </row>
    <row r="103" spans="1:15" s="291" customFormat="1" ht="12">
      <c r="A103" s="296"/>
      <c r="B103" s="296"/>
      <c r="C103" s="296"/>
      <c r="D103" s="296"/>
      <c r="E103" s="296"/>
      <c r="F103" s="296"/>
      <c r="G103" s="296"/>
      <c r="H103" s="296"/>
      <c r="I103" s="296"/>
      <c r="J103" s="296"/>
      <c r="K103" s="296"/>
      <c r="L103" s="296"/>
      <c r="M103" s="296"/>
      <c r="N103" s="296"/>
      <c r="O103" s="297"/>
    </row>
    <row r="104" spans="1:15" s="291" customFormat="1" ht="12">
      <c r="A104" s="296"/>
      <c r="B104" s="296"/>
      <c r="C104" s="296"/>
      <c r="D104" s="296"/>
      <c r="E104" s="296"/>
      <c r="F104" s="296"/>
      <c r="G104" s="296"/>
      <c r="H104" s="296"/>
      <c r="I104" s="296"/>
      <c r="J104" s="296"/>
      <c r="K104" s="296"/>
      <c r="L104" s="296"/>
      <c r="M104" s="296"/>
      <c r="N104" s="296"/>
      <c r="O104" s="297"/>
    </row>
    <row r="105" spans="1:15" s="291" customFormat="1" ht="12">
      <c r="A105" s="296"/>
      <c r="B105" s="296"/>
      <c r="C105" s="296"/>
      <c r="D105" s="296"/>
      <c r="E105" s="296"/>
      <c r="F105" s="296"/>
      <c r="G105" s="296"/>
      <c r="H105" s="296"/>
      <c r="I105" s="296"/>
      <c r="J105" s="296"/>
      <c r="K105" s="296"/>
      <c r="L105" s="296"/>
      <c r="M105" s="296"/>
      <c r="N105" s="296"/>
      <c r="O105" s="297"/>
    </row>
    <row r="106" spans="1:15" s="291" customFormat="1" ht="12">
      <c r="A106" s="296"/>
      <c r="B106" s="296"/>
      <c r="C106" s="296"/>
      <c r="D106" s="296"/>
      <c r="E106" s="296"/>
      <c r="F106" s="296"/>
      <c r="G106" s="296"/>
      <c r="H106" s="296"/>
      <c r="I106" s="296"/>
      <c r="J106" s="296"/>
      <c r="K106" s="296"/>
      <c r="L106" s="296"/>
      <c r="M106" s="296"/>
      <c r="N106" s="296"/>
      <c r="O106" s="297"/>
    </row>
    <row r="107" spans="1:15" s="291" customFormat="1" ht="12">
      <c r="A107" s="296"/>
      <c r="B107" s="296"/>
      <c r="C107" s="296"/>
      <c r="D107" s="296"/>
      <c r="E107" s="296"/>
      <c r="F107" s="296"/>
      <c r="G107" s="296"/>
      <c r="H107" s="296"/>
      <c r="I107" s="296"/>
      <c r="J107" s="296"/>
      <c r="K107" s="296"/>
      <c r="L107" s="296"/>
      <c r="M107" s="296"/>
      <c r="N107" s="296"/>
      <c r="O107" s="297"/>
    </row>
    <row r="108" spans="1:15" s="291" customFormat="1" ht="12">
      <c r="A108" s="296"/>
      <c r="B108" s="296"/>
      <c r="C108" s="296"/>
      <c r="D108" s="296"/>
      <c r="E108" s="296"/>
      <c r="F108" s="296"/>
      <c r="G108" s="296"/>
      <c r="H108" s="296"/>
      <c r="I108" s="296"/>
      <c r="J108" s="296"/>
      <c r="K108" s="296"/>
      <c r="L108" s="296"/>
      <c r="M108" s="296"/>
      <c r="N108" s="296"/>
      <c r="O108" s="297"/>
    </row>
    <row r="109" spans="1:15" s="291" customFormat="1" ht="12">
      <c r="A109" s="296"/>
      <c r="B109" s="296"/>
      <c r="C109" s="296"/>
      <c r="D109" s="296"/>
      <c r="E109" s="296"/>
      <c r="F109" s="296"/>
      <c r="G109" s="296"/>
      <c r="H109" s="296"/>
      <c r="I109" s="296"/>
      <c r="J109" s="296"/>
      <c r="K109" s="296"/>
      <c r="L109" s="296"/>
      <c r="M109" s="296"/>
      <c r="N109" s="296"/>
      <c r="O109" s="297"/>
    </row>
    <row r="110" spans="1:15" s="291" customFormat="1" ht="12">
      <c r="A110" s="296"/>
      <c r="B110" s="296"/>
      <c r="C110" s="296"/>
      <c r="D110" s="296"/>
      <c r="E110" s="296"/>
      <c r="F110" s="296"/>
      <c r="G110" s="296"/>
      <c r="H110" s="296"/>
      <c r="I110" s="296"/>
      <c r="J110" s="296"/>
      <c r="K110" s="296"/>
      <c r="L110" s="296"/>
      <c r="M110" s="296"/>
      <c r="N110" s="296"/>
      <c r="O110" s="297"/>
    </row>
    <row r="111" spans="1:15" s="291" customFormat="1" ht="12">
      <c r="A111" s="296"/>
      <c r="B111" s="296"/>
      <c r="C111" s="296"/>
      <c r="D111" s="296"/>
      <c r="E111" s="296"/>
      <c r="F111" s="296"/>
      <c r="G111" s="296"/>
      <c r="H111" s="296"/>
      <c r="I111" s="296"/>
      <c r="J111" s="296"/>
      <c r="K111" s="296"/>
      <c r="L111" s="296"/>
      <c r="M111" s="296"/>
      <c r="N111" s="296"/>
      <c r="O111" s="297"/>
    </row>
    <row r="112" spans="1:15" s="291" customFormat="1" ht="12">
      <c r="A112" s="296"/>
      <c r="B112" s="296"/>
      <c r="C112" s="296"/>
      <c r="D112" s="296"/>
      <c r="E112" s="296"/>
      <c r="F112" s="296"/>
      <c r="G112" s="296"/>
      <c r="H112" s="296"/>
      <c r="I112" s="296"/>
      <c r="J112" s="296"/>
      <c r="K112" s="296"/>
      <c r="L112" s="296"/>
      <c r="M112" s="296"/>
      <c r="N112" s="296"/>
      <c r="O112" s="297"/>
    </row>
    <row r="113" spans="1:15" s="291" customFormat="1" ht="12">
      <c r="A113" s="296"/>
      <c r="B113" s="296"/>
      <c r="C113" s="296"/>
      <c r="D113" s="296"/>
      <c r="E113" s="296"/>
      <c r="F113" s="296"/>
      <c r="G113" s="296"/>
      <c r="H113" s="296"/>
      <c r="I113" s="296"/>
      <c r="J113" s="296"/>
      <c r="K113" s="296"/>
      <c r="L113" s="296"/>
      <c r="M113" s="296"/>
      <c r="N113" s="296"/>
      <c r="O113" s="297"/>
    </row>
    <row r="114" spans="1:15" s="291" customFormat="1" ht="12">
      <c r="A114" s="296"/>
      <c r="B114" s="296"/>
      <c r="C114" s="296"/>
      <c r="D114" s="296"/>
      <c r="E114" s="296"/>
      <c r="F114" s="296"/>
      <c r="G114" s="296"/>
      <c r="H114" s="296"/>
      <c r="I114" s="296"/>
      <c r="J114" s="296"/>
      <c r="K114" s="296"/>
      <c r="L114" s="296"/>
      <c r="M114" s="296"/>
      <c r="N114" s="296"/>
      <c r="O114" s="297"/>
    </row>
    <row r="115" spans="1:15" s="291" customFormat="1" ht="12">
      <c r="A115" s="296"/>
      <c r="B115" s="296"/>
      <c r="C115" s="296"/>
      <c r="D115" s="296"/>
      <c r="E115" s="296"/>
      <c r="F115" s="296"/>
      <c r="G115" s="296"/>
      <c r="H115" s="296"/>
      <c r="I115" s="296"/>
      <c r="J115" s="296"/>
      <c r="K115" s="296"/>
      <c r="L115" s="296"/>
      <c r="M115" s="296"/>
      <c r="N115" s="296"/>
      <c r="O115" s="297"/>
    </row>
    <row r="116" spans="1:15" s="291" customFormat="1" ht="12">
      <c r="A116" s="296"/>
      <c r="B116" s="296"/>
      <c r="C116" s="296"/>
      <c r="D116" s="296"/>
      <c r="E116" s="296"/>
      <c r="F116" s="296"/>
      <c r="G116" s="296"/>
      <c r="H116" s="296"/>
      <c r="I116" s="296"/>
      <c r="J116" s="296"/>
      <c r="K116" s="296"/>
      <c r="L116" s="296"/>
      <c r="M116" s="296"/>
      <c r="N116" s="296"/>
      <c r="O116" s="297"/>
    </row>
    <row r="117" spans="1:15" s="291" customFormat="1" ht="12">
      <c r="A117" s="296"/>
      <c r="B117" s="296"/>
      <c r="C117" s="296"/>
      <c r="D117" s="296"/>
      <c r="E117" s="296"/>
      <c r="F117" s="296"/>
      <c r="G117" s="296"/>
      <c r="H117" s="296"/>
      <c r="I117" s="296"/>
      <c r="J117" s="296"/>
      <c r="K117" s="296"/>
      <c r="L117" s="296"/>
      <c r="M117" s="296"/>
      <c r="N117" s="296"/>
      <c r="O117" s="297"/>
    </row>
    <row r="118" spans="1:15" s="291" customFormat="1" ht="12">
      <c r="A118" s="296"/>
      <c r="B118" s="296"/>
      <c r="C118" s="296"/>
      <c r="D118" s="296"/>
      <c r="E118" s="296"/>
      <c r="F118" s="296"/>
      <c r="G118" s="296"/>
      <c r="H118" s="296"/>
      <c r="I118" s="296"/>
      <c r="J118" s="296"/>
      <c r="K118" s="296"/>
      <c r="L118" s="296"/>
      <c r="M118" s="296"/>
      <c r="N118" s="296"/>
      <c r="O118" s="297"/>
    </row>
    <row r="119" spans="1:15" s="291" customFormat="1" ht="12">
      <c r="A119" s="296"/>
      <c r="B119" s="296"/>
      <c r="C119" s="296"/>
      <c r="D119" s="296"/>
      <c r="E119" s="296"/>
      <c r="F119" s="296"/>
      <c r="G119" s="296"/>
      <c r="H119" s="296"/>
      <c r="I119" s="296"/>
      <c r="J119" s="296"/>
      <c r="K119" s="296"/>
      <c r="L119" s="296"/>
      <c r="M119" s="296"/>
      <c r="N119" s="296"/>
      <c r="O119" s="297"/>
    </row>
    <row r="120" spans="1:15" s="291" customFormat="1" ht="12">
      <c r="A120" s="296"/>
      <c r="B120" s="296"/>
      <c r="C120" s="296"/>
      <c r="D120" s="296"/>
      <c r="E120" s="296"/>
      <c r="F120" s="296"/>
      <c r="G120" s="296"/>
      <c r="H120" s="296"/>
      <c r="I120" s="296"/>
      <c r="J120" s="296"/>
      <c r="K120" s="296"/>
      <c r="L120" s="296"/>
      <c r="M120" s="296"/>
      <c r="N120" s="296"/>
      <c r="O120" s="297"/>
    </row>
    <row r="121" spans="1:15" s="291" customFormat="1" ht="12">
      <c r="A121" s="296"/>
      <c r="B121" s="296"/>
      <c r="C121" s="296"/>
      <c r="D121" s="296"/>
      <c r="E121" s="296"/>
      <c r="F121" s="296"/>
      <c r="G121" s="296"/>
      <c r="H121" s="296"/>
      <c r="I121" s="296"/>
      <c r="J121" s="296"/>
      <c r="K121" s="296"/>
      <c r="L121" s="296"/>
      <c r="M121" s="296"/>
      <c r="N121" s="296"/>
      <c r="O121" s="297"/>
    </row>
    <row r="122" spans="1:15" s="291" customFormat="1" ht="12">
      <c r="A122" s="296"/>
      <c r="B122" s="296"/>
      <c r="C122" s="296"/>
      <c r="D122" s="296"/>
      <c r="E122" s="296"/>
      <c r="F122" s="296"/>
      <c r="G122" s="296"/>
      <c r="H122" s="296"/>
      <c r="I122" s="296"/>
      <c r="J122" s="296"/>
      <c r="K122" s="296"/>
      <c r="L122" s="296"/>
      <c r="M122" s="296"/>
      <c r="N122" s="296"/>
      <c r="O122" s="297"/>
    </row>
    <row r="123" spans="1:15" s="291" customFormat="1" ht="12">
      <c r="A123" s="296"/>
      <c r="B123" s="296"/>
      <c r="C123" s="296"/>
      <c r="D123" s="296"/>
      <c r="E123" s="296"/>
      <c r="F123" s="296"/>
      <c r="G123" s="296"/>
      <c r="H123" s="296"/>
      <c r="I123" s="296"/>
      <c r="J123" s="296"/>
      <c r="K123" s="296"/>
      <c r="L123" s="296"/>
      <c r="M123" s="296"/>
      <c r="N123" s="296"/>
      <c r="O123" s="297"/>
    </row>
    <row r="124" spans="1:15" s="291" customFormat="1" ht="12">
      <c r="A124" s="296"/>
      <c r="B124" s="296"/>
      <c r="C124" s="296"/>
      <c r="D124" s="296"/>
      <c r="E124" s="296"/>
      <c r="F124" s="296"/>
      <c r="G124" s="296"/>
      <c r="H124" s="296"/>
      <c r="I124" s="296"/>
      <c r="J124" s="296"/>
      <c r="K124" s="296"/>
      <c r="L124" s="296"/>
      <c r="M124" s="296"/>
      <c r="N124" s="296"/>
      <c r="O124" s="297"/>
    </row>
    <row r="125" spans="1:15" s="291" customFormat="1" ht="12">
      <c r="A125" s="296"/>
      <c r="B125" s="296"/>
      <c r="C125" s="296"/>
      <c r="D125" s="296"/>
      <c r="E125" s="296"/>
      <c r="F125" s="296"/>
      <c r="G125" s="296"/>
      <c r="H125" s="296"/>
      <c r="I125" s="296"/>
      <c r="J125" s="296"/>
      <c r="K125" s="296"/>
      <c r="L125" s="296"/>
      <c r="M125" s="296"/>
      <c r="N125" s="296"/>
      <c r="O125" s="297"/>
    </row>
    <row r="126" spans="1:15" s="291" customFormat="1" ht="12">
      <c r="A126" s="296"/>
      <c r="B126" s="296"/>
      <c r="C126" s="296"/>
      <c r="D126" s="296"/>
      <c r="E126" s="296"/>
      <c r="F126" s="296"/>
      <c r="G126" s="296"/>
      <c r="H126" s="296"/>
      <c r="I126" s="296"/>
      <c r="J126" s="296"/>
      <c r="K126" s="296"/>
      <c r="L126" s="296"/>
      <c r="M126" s="296"/>
      <c r="N126" s="296"/>
      <c r="O126" s="297"/>
    </row>
    <row r="127" spans="1:15" s="291" customFormat="1" ht="12">
      <c r="A127" s="296"/>
      <c r="B127" s="296"/>
      <c r="C127" s="296"/>
      <c r="D127" s="296"/>
      <c r="E127" s="296"/>
      <c r="F127" s="296"/>
      <c r="G127" s="296"/>
      <c r="H127" s="296"/>
      <c r="I127" s="296"/>
      <c r="J127" s="296"/>
      <c r="K127" s="296"/>
      <c r="L127" s="296"/>
      <c r="M127" s="296"/>
      <c r="N127" s="296"/>
      <c r="O127" s="297"/>
    </row>
    <row r="128" spans="1:15" s="291" customFormat="1" ht="12">
      <c r="A128" s="296"/>
      <c r="B128" s="296"/>
      <c r="C128" s="296"/>
      <c r="D128" s="296"/>
      <c r="E128" s="296"/>
      <c r="F128" s="296"/>
      <c r="G128" s="296"/>
      <c r="H128" s="296"/>
      <c r="I128" s="296"/>
      <c r="J128" s="296"/>
      <c r="K128" s="296"/>
      <c r="L128" s="296"/>
      <c r="M128" s="296"/>
      <c r="N128" s="296"/>
      <c r="O128" s="297"/>
    </row>
    <row r="129" spans="1:15" s="291" customFormat="1" ht="12">
      <c r="A129" s="296"/>
      <c r="B129" s="296"/>
      <c r="C129" s="296"/>
      <c r="D129" s="296"/>
      <c r="E129" s="296"/>
      <c r="F129" s="296"/>
      <c r="G129" s="296"/>
      <c r="H129" s="296"/>
      <c r="I129" s="296"/>
      <c r="J129" s="296"/>
      <c r="K129" s="296"/>
      <c r="L129" s="296"/>
      <c r="M129" s="296"/>
      <c r="N129" s="296"/>
      <c r="O129" s="297"/>
    </row>
    <row r="130" spans="1:15" s="291" customFormat="1" ht="12">
      <c r="A130" s="296"/>
      <c r="B130" s="296"/>
      <c r="C130" s="296"/>
      <c r="D130" s="296"/>
      <c r="E130" s="296"/>
      <c r="F130" s="296"/>
      <c r="G130" s="296"/>
      <c r="H130" s="296"/>
      <c r="I130" s="296"/>
      <c r="J130" s="296"/>
      <c r="K130" s="296"/>
      <c r="L130" s="296"/>
      <c r="M130" s="296"/>
      <c r="N130" s="296"/>
      <c r="O130" s="297"/>
    </row>
    <row r="131" spans="1:15" s="291" customFormat="1" ht="12">
      <c r="A131" s="296"/>
      <c r="B131" s="296"/>
      <c r="C131" s="296"/>
      <c r="D131" s="296"/>
      <c r="E131" s="296"/>
      <c r="F131" s="296"/>
      <c r="G131" s="296"/>
      <c r="H131" s="296"/>
      <c r="I131" s="296"/>
      <c r="J131" s="296"/>
      <c r="K131" s="296"/>
      <c r="L131" s="296"/>
      <c r="M131" s="296"/>
      <c r="N131" s="296"/>
      <c r="O131" s="297"/>
    </row>
    <row r="132" spans="1:15" s="291" customFormat="1" ht="12">
      <c r="A132" s="296"/>
      <c r="B132" s="296"/>
      <c r="C132" s="296"/>
      <c r="D132" s="296"/>
      <c r="E132" s="296"/>
      <c r="F132" s="296"/>
      <c r="G132" s="296"/>
      <c r="H132" s="296"/>
      <c r="I132" s="296"/>
      <c r="J132" s="296"/>
      <c r="K132" s="296"/>
      <c r="L132" s="296"/>
      <c r="M132" s="296"/>
      <c r="N132" s="296"/>
      <c r="O132" s="297"/>
    </row>
    <row r="133" spans="1:15" s="291" customFormat="1" ht="12">
      <c r="A133" s="296"/>
      <c r="B133" s="296"/>
      <c r="C133" s="296"/>
      <c r="D133" s="296"/>
      <c r="E133" s="296"/>
      <c r="F133" s="296"/>
      <c r="G133" s="296"/>
      <c r="H133" s="296"/>
      <c r="I133" s="296"/>
      <c r="J133" s="296"/>
      <c r="K133" s="296"/>
      <c r="L133" s="296"/>
      <c r="M133" s="296"/>
      <c r="N133" s="296"/>
      <c r="O133" s="297"/>
    </row>
    <row r="134" spans="1:15" s="291" customFormat="1" ht="12">
      <c r="A134" s="296"/>
      <c r="B134" s="296"/>
      <c r="C134" s="296"/>
      <c r="D134" s="296"/>
      <c r="E134" s="296"/>
      <c r="F134" s="296"/>
      <c r="G134" s="296"/>
      <c r="H134" s="296"/>
      <c r="I134" s="296"/>
      <c r="J134" s="296"/>
      <c r="K134" s="296"/>
      <c r="L134" s="296"/>
      <c r="M134" s="296"/>
      <c r="N134" s="296"/>
      <c r="O134" s="297"/>
    </row>
    <row r="135" spans="1:15" s="291" customFormat="1" ht="12">
      <c r="A135" s="296"/>
      <c r="B135" s="296"/>
      <c r="C135" s="296"/>
      <c r="D135" s="296"/>
      <c r="E135" s="296"/>
      <c r="F135" s="296"/>
      <c r="G135" s="296"/>
      <c r="H135" s="296"/>
      <c r="I135" s="296"/>
      <c r="J135" s="296"/>
      <c r="K135" s="296"/>
      <c r="L135" s="296"/>
      <c r="M135" s="296"/>
      <c r="N135" s="296"/>
      <c r="O135" s="297"/>
    </row>
    <row r="136" spans="1:15" s="291" customFormat="1" ht="12">
      <c r="A136" s="296"/>
      <c r="B136" s="296"/>
      <c r="C136" s="296"/>
      <c r="D136" s="296"/>
      <c r="E136" s="296"/>
      <c r="F136" s="296"/>
      <c r="G136" s="296"/>
      <c r="H136" s="296"/>
      <c r="I136" s="296"/>
      <c r="J136" s="296"/>
      <c r="K136" s="296"/>
      <c r="L136" s="296"/>
      <c r="M136" s="296"/>
      <c r="N136" s="296"/>
      <c r="O136" s="297"/>
    </row>
    <row r="137" spans="1:15" s="291" customFormat="1" ht="12">
      <c r="A137" s="296"/>
      <c r="B137" s="296"/>
      <c r="C137" s="296"/>
      <c r="D137" s="296"/>
      <c r="E137" s="296"/>
      <c r="F137" s="296"/>
      <c r="G137" s="296"/>
      <c r="H137" s="296"/>
      <c r="I137" s="296"/>
      <c r="J137" s="296"/>
      <c r="K137" s="296"/>
      <c r="L137" s="296"/>
      <c r="M137" s="296"/>
      <c r="N137" s="296"/>
      <c r="O137" s="297"/>
    </row>
    <row r="138" spans="1:15" s="291" customFormat="1" ht="12">
      <c r="A138" s="296"/>
      <c r="B138" s="296"/>
      <c r="C138" s="296"/>
      <c r="D138" s="296"/>
      <c r="E138" s="296"/>
      <c r="F138" s="296"/>
      <c r="G138" s="296"/>
      <c r="H138" s="296"/>
      <c r="I138" s="296"/>
      <c r="J138" s="296"/>
      <c r="K138" s="296"/>
      <c r="L138" s="296"/>
      <c r="M138" s="296"/>
      <c r="N138" s="296"/>
      <c r="O138" s="297"/>
    </row>
    <row r="139" spans="1:15" s="291" customFormat="1" ht="12">
      <c r="A139" s="296"/>
      <c r="B139" s="296"/>
      <c r="C139" s="296"/>
      <c r="D139" s="296"/>
      <c r="E139" s="296"/>
      <c r="F139" s="296"/>
      <c r="G139" s="296"/>
      <c r="H139" s="296"/>
      <c r="I139" s="296"/>
      <c r="J139" s="296"/>
      <c r="K139" s="296"/>
      <c r="L139" s="296"/>
      <c r="M139" s="296"/>
      <c r="N139" s="296"/>
      <c r="O139" s="297"/>
    </row>
    <row r="140" spans="1:15" s="291" customFormat="1" ht="12">
      <c r="A140" s="296"/>
      <c r="B140" s="296"/>
      <c r="C140" s="296"/>
      <c r="D140" s="296"/>
      <c r="E140" s="296"/>
      <c r="F140" s="296"/>
      <c r="G140" s="296"/>
      <c r="H140" s="296"/>
      <c r="I140" s="296"/>
      <c r="J140" s="296"/>
      <c r="K140" s="296"/>
      <c r="L140" s="296"/>
      <c r="M140" s="296"/>
      <c r="N140" s="296"/>
      <c r="O140" s="297"/>
    </row>
    <row r="141" spans="1:15" s="291" customFormat="1" ht="12">
      <c r="A141" s="296"/>
      <c r="B141" s="296"/>
      <c r="C141" s="296"/>
      <c r="D141" s="296"/>
      <c r="E141" s="296"/>
      <c r="F141" s="296"/>
      <c r="G141" s="296"/>
      <c r="H141" s="296"/>
      <c r="I141" s="296"/>
      <c r="J141" s="296"/>
      <c r="K141" s="296"/>
      <c r="L141" s="296"/>
      <c r="M141" s="296"/>
      <c r="N141" s="296"/>
      <c r="O141" s="297"/>
    </row>
    <row r="142" spans="1:15" s="291" customFormat="1" ht="12">
      <c r="A142" s="296"/>
      <c r="B142" s="296"/>
      <c r="C142" s="296"/>
      <c r="D142" s="296"/>
      <c r="E142" s="296"/>
      <c r="F142" s="296"/>
      <c r="G142" s="296"/>
      <c r="H142" s="296"/>
      <c r="I142" s="296"/>
      <c r="J142" s="296"/>
      <c r="K142" s="296"/>
      <c r="L142" s="296"/>
      <c r="M142" s="296"/>
      <c r="N142" s="296"/>
      <c r="O142" s="297"/>
    </row>
    <row r="143" spans="1:15" s="291" customFormat="1" ht="12">
      <c r="A143" s="296"/>
      <c r="B143" s="296"/>
      <c r="C143" s="296"/>
      <c r="D143" s="296"/>
      <c r="E143" s="296"/>
      <c r="F143" s="296"/>
      <c r="G143" s="296"/>
      <c r="H143" s="296"/>
      <c r="I143" s="296"/>
      <c r="J143" s="296"/>
      <c r="K143" s="296"/>
      <c r="L143" s="296"/>
      <c r="M143" s="296"/>
      <c r="N143" s="296"/>
      <c r="O143" s="297"/>
    </row>
    <row r="144" spans="1:15" s="291" customFormat="1" ht="12">
      <c r="A144" s="296"/>
      <c r="B144" s="296"/>
      <c r="C144" s="296"/>
      <c r="D144" s="296"/>
      <c r="E144" s="296"/>
      <c r="F144" s="296"/>
      <c r="G144" s="296"/>
      <c r="H144" s="296"/>
      <c r="I144" s="296"/>
      <c r="J144" s="296"/>
      <c r="K144" s="296"/>
      <c r="L144" s="296"/>
      <c r="M144" s="296"/>
      <c r="N144" s="296"/>
      <c r="O144" s="297"/>
    </row>
    <row r="145" spans="1:15" s="291" customFormat="1" ht="12">
      <c r="A145" s="296"/>
      <c r="B145" s="296"/>
      <c r="C145" s="296"/>
      <c r="D145" s="296"/>
      <c r="E145" s="296"/>
      <c r="F145" s="296"/>
      <c r="G145" s="296"/>
      <c r="H145" s="296"/>
      <c r="I145" s="296"/>
      <c r="J145" s="296"/>
      <c r="K145" s="296"/>
      <c r="L145" s="296"/>
      <c r="M145" s="296"/>
      <c r="N145" s="296"/>
      <c r="O145" s="297"/>
    </row>
    <row r="146" spans="1:15" s="291" customFormat="1" ht="12">
      <c r="A146" s="296"/>
      <c r="B146" s="296"/>
      <c r="C146" s="296"/>
      <c r="D146" s="296"/>
      <c r="E146" s="296"/>
      <c r="F146" s="296"/>
      <c r="G146" s="296"/>
      <c r="H146" s="296"/>
      <c r="I146" s="296"/>
      <c r="J146" s="296"/>
      <c r="K146" s="296"/>
      <c r="L146" s="296"/>
      <c r="M146" s="296"/>
      <c r="N146" s="296"/>
      <c r="O146" s="297"/>
    </row>
    <row r="147" spans="1:15" s="291" customFormat="1" ht="12">
      <c r="A147" s="296"/>
      <c r="B147" s="296"/>
      <c r="C147" s="296"/>
      <c r="D147" s="296"/>
      <c r="E147" s="296"/>
      <c r="F147" s="296"/>
      <c r="G147" s="296"/>
      <c r="H147" s="296"/>
      <c r="I147" s="296"/>
      <c r="J147" s="296"/>
      <c r="K147" s="296"/>
      <c r="L147" s="296"/>
      <c r="M147" s="296"/>
      <c r="N147" s="296"/>
      <c r="O147" s="297"/>
    </row>
    <row r="148" spans="1:15" s="291" customFormat="1" ht="12">
      <c r="A148" s="296"/>
      <c r="B148" s="296"/>
      <c r="C148" s="296"/>
      <c r="D148" s="296"/>
      <c r="E148" s="296"/>
      <c r="F148" s="296"/>
      <c r="G148" s="296"/>
      <c r="H148" s="296"/>
      <c r="I148" s="296"/>
      <c r="J148" s="296"/>
      <c r="K148" s="296"/>
      <c r="L148" s="296"/>
      <c r="M148" s="296"/>
      <c r="N148" s="296"/>
      <c r="O148" s="297"/>
    </row>
    <row r="149" spans="1:15" s="291" customFormat="1" ht="12">
      <c r="A149" s="296"/>
      <c r="B149" s="296"/>
      <c r="C149" s="296"/>
      <c r="D149" s="296"/>
      <c r="E149" s="296"/>
      <c r="F149" s="296"/>
      <c r="G149" s="296"/>
      <c r="H149" s="296"/>
      <c r="I149" s="296"/>
      <c r="J149" s="296"/>
      <c r="K149" s="296"/>
      <c r="L149" s="296"/>
      <c r="M149" s="296"/>
      <c r="N149" s="296"/>
      <c r="O149" s="297"/>
    </row>
    <row r="150" spans="1:15" s="291" customFormat="1" ht="12">
      <c r="A150" s="296"/>
      <c r="B150" s="296"/>
      <c r="C150" s="296"/>
      <c r="D150" s="296"/>
      <c r="E150" s="296"/>
      <c r="F150" s="296"/>
      <c r="G150" s="296"/>
      <c r="H150" s="296"/>
      <c r="I150" s="296"/>
      <c r="J150" s="296"/>
      <c r="K150" s="296"/>
      <c r="L150" s="296"/>
      <c r="M150" s="296"/>
      <c r="N150" s="296"/>
      <c r="O150" s="297"/>
    </row>
    <row r="151" spans="1:15" s="291" customFormat="1" ht="12">
      <c r="A151" s="296"/>
      <c r="B151" s="296"/>
      <c r="C151" s="296"/>
      <c r="D151" s="296"/>
      <c r="E151" s="296"/>
      <c r="F151" s="296"/>
      <c r="G151" s="296"/>
      <c r="H151" s="296"/>
      <c r="I151" s="296"/>
      <c r="J151" s="296"/>
      <c r="K151" s="296"/>
      <c r="L151" s="296"/>
      <c r="M151" s="296"/>
      <c r="N151" s="296"/>
      <c r="O151" s="297"/>
    </row>
    <row r="152" spans="1:15" s="291" customFormat="1" ht="12">
      <c r="A152" s="296"/>
      <c r="B152" s="296"/>
      <c r="C152" s="296"/>
      <c r="D152" s="296"/>
      <c r="E152" s="296"/>
      <c r="F152" s="296"/>
      <c r="G152" s="296"/>
      <c r="H152" s="296"/>
      <c r="I152" s="296"/>
      <c r="J152" s="296"/>
      <c r="K152" s="296"/>
      <c r="L152" s="296"/>
      <c r="M152" s="296"/>
      <c r="N152" s="296"/>
      <c r="O152" s="297"/>
    </row>
    <row r="153" spans="1:15" s="291" customFormat="1" ht="12">
      <c r="A153" s="296"/>
      <c r="B153" s="296"/>
      <c r="C153" s="296"/>
      <c r="D153" s="296"/>
      <c r="E153" s="296"/>
      <c r="F153" s="296"/>
      <c r="G153" s="296"/>
      <c r="H153" s="296"/>
      <c r="I153" s="296"/>
      <c r="J153" s="296"/>
      <c r="K153" s="296"/>
      <c r="L153" s="296"/>
      <c r="M153" s="296"/>
      <c r="N153" s="296"/>
      <c r="O153" s="297"/>
    </row>
    <row r="154" spans="1:15" s="291" customFormat="1" ht="12">
      <c r="A154" s="296"/>
      <c r="B154" s="296"/>
      <c r="C154" s="296"/>
      <c r="D154" s="296"/>
      <c r="E154" s="296"/>
      <c r="F154" s="296"/>
      <c r="G154" s="296"/>
      <c r="H154" s="296"/>
      <c r="I154" s="296"/>
      <c r="J154" s="296"/>
      <c r="K154" s="296"/>
      <c r="L154" s="296"/>
      <c r="M154" s="296"/>
      <c r="N154" s="296"/>
      <c r="O154" s="297"/>
    </row>
    <row r="155" spans="1:15" s="291" customFormat="1" ht="12">
      <c r="A155" s="296"/>
      <c r="B155" s="296"/>
      <c r="C155" s="296"/>
      <c r="D155" s="296"/>
      <c r="E155" s="296"/>
      <c r="F155" s="296"/>
      <c r="G155" s="296"/>
      <c r="H155" s="296"/>
      <c r="I155" s="296"/>
      <c r="J155" s="296"/>
      <c r="K155" s="296"/>
      <c r="L155" s="296"/>
      <c r="M155" s="296"/>
      <c r="N155" s="296"/>
      <c r="O155" s="297"/>
    </row>
    <row r="156" spans="1:15" s="291" customFormat="1" ht="12">
      <c r="A156" s="296"/>
      <c r="B156" s="296"/>
      <c r="C156" s="296"/>
      <c r="D156" s="296"/>
      <c r="E156" s="296"/>
      <c r="F156" s="296"/>
      <c r="G156" s="296"/>
      <c r="H156" s="296"/>
      <c r="I156" s="296"/>
      <c r="J156" s="296"/>
      <c r="K156" s="296"/>
      <c r="L156" s="296"/>
      <c r="M156" s="296"/>
      <c r="N156" s="296"/>
      <c r="O156" s="297"/>
    </row>
    <row r="157" spans="1:15" s="291" customFormat="1" ht="12">
      <c r="A157" s="296"/>
      <c r="B157" s="296"/>
      <c r="C157" s="296"/>
      <c r="D157" s="296"/>
      <c r="E157" s="296"/>
      <c r="F157" s="296"/>
      <c r="G157" s="296"/>
      <c r="H157" s="296"/>
      <c r="I157" s="296"/>
      <c r="J157" s="296"/>
      <c r="K157" s="296"/>
      <c r="L157" s="296"/>
      <c r="M157" s="296"/>
      <c r="N157" s="296"/>
      <c r="O157" s="297"/>
    </row>
    <row r="158" spans="1:15" s="291" customFormat="1" ht="12">
      <c r="A158" s="296"/>
      <c r="B158" s="296"/>
      <c r="C158" s="296"/>
      <c r="D158" s="296"/>
      <c r="E158" s="296"/>
      <c r="F158" s="296"/>
      <c r="G158" s="296"/>
      <c r="H158" s="296"/>
      <c r="I158" s="296"/>
      <c r="J158" s="296"/>
      <c r="K158" s="296"/>
      <c r="L158" s="296"/>
      <c r="M158" s="296"/>
      <c r="N158" s="296"/>
      <c r="O158" s="297"/>
    </row>
    <row r="159" spans="1:15" s="291" customFormat="1" ht="12">
      <c r="A159" s="296"/>
      <c r="B159" s="296"/>
      <c r="C159" s="296"/>
      <c r="D159" s="296"/>
      <c r="E159" s="296"/>
      <c r="F159" s="296"/>
      <c r="G159" s="296"/>
      <c r="H159" s="296"/>
      <c r="I159" s="296"/>
      <c r="J159" s="296"/>
      <c r="K159" s="296"/>
      <c r="L159" s="296"/>
      <c r="M159" s="296"/>
      <c r="N159" s="296"/>
      <c r="O159" s="297"/>
    </row>
    <row r="160" spans="1:15" s="291" customFormat="1" ht="12">
      <c r="A160" s="296"/>
      <c r="B160" s="296"/>
      <c r="C160" s="296"/>
      <c r="D160" s="296"/>
      <c r="E160" s="296"/>
      <c r="F160" s="296"/>
      <c r="G160" s="296"/>
      <c r="H160" s="296"/>
      <c r="I160" s="296"/>
      <c r="J160" s="296"/>
      <c r="K160" s="296"/>
      <c r="L160" s="296"/>
      <c r="M160" s="296"/>
      <c r="N160" s="296"/>
      <c r="O160" s="297"/>
    </row>
    <row r="161" spans="1:15" s="291" customFormat="1" ht="12">
      <c r="A161" s="296"/>
      <c r="B161" s="296"/>
      <c r="C161" s="296"/>
      <c r="D161" s="296"/>
      <c r="E161" s="296"/>
      <c r="F161" s="296"/>
      <c r="G161" s="296"/>
      <c r="H161" s="296"/>
      <c r="I161" s="296"/>
      <c r="J161" s="296"/>
      <c r="K161" s="296"/>
      <c r="L161" s="296"/>
      <c r="M161" s="296"/>
      <c r="N161" s="296"/>
      <c r="O161" s="297"/>
    </row>
    <row r="162" spans="1:15" s="291" customFormat="1" ht="12">
      <c r="A162" s="296"/>
      <c r="B162" s="296"/>
      <c r="C162" s="296"/>
      <c r="D162" s="296"/>
      <c r="E162" s="296"/>
      <c r="F162" s="296"/>
      <c r="G162" s="296"/>
      <c r="H162" s="296"/>
      <c r="I162" s="296"/>
      <c r="J162" s="296"/>
      <c r="K162" s="296"/>
      <c r="L162" s="296"/>
      <c r="M162" s="296"/>
      <c r="N162" s="296"/>
      <c r="O162" s="297"/>
    </row>
    <row r="163" spans="1:15" s="291" customFormat="1" ht="12">
      <c r="A163" s="296"/>
      <c r="B163" s="296"/>
      <c r="C163" s="296"/>
      <c r="D163" s="296"/>
      <c r="E163" s="296"/>
      <c r="F163" s="296"/>
      <c r="G163" s="296"/>
      <c r="H163" s="296"/>
      <c r="I163" s="296"/>
      <c r="J163" s="296"/>
      <c r="K163" s="296"/>
      <c r="L163" s="296"/>
      <c r="M163" s="296"/>
      <c r="N163" s="296"/>
      <c r="O163" s="297"/>
    </row>
    <row r="164" spans="1:15" s="291" customFormat="1" ht="12">
      <c r="A164" s="296"/>
      <c r="B164" s="296"/>
      <c r="C164" s="296"/>
      <c r="D164" s="296"/>
      <c r="E164" s="296"/>
      <c r="F164" s="296"/>
      <c r="G164" s="296"/>
      <c r="H164" s="296"/>
      <c r="I164" s="296"/>
      <c r="J164" s="296"/>
      <c r="K164" s="296"/>
      <c r="L164" s="296"/>
      <c r="M164" s="296"/>
      <c r="N164" s="296"/>
      <c r="O164" s="297"/>
    </row>
    <row r="165" spans="1:15" s="291" customFormat="1" ht="12">
      <c r="A165" s="296"/>
      <c r="B165" s="296"/>
      <c r="C165" s="296"/>
      <c r="D165" s="296"/>
      <c r="E165" s="296"/>
      <c r="F165" s="296"/>
      <c r="G165" s="296"/>
      <c r="H165" s="296"/>
      <c r="I165" s="296"/>
      <c r="J165" s="296"/>
      <c r="K165" s="296"/>
      <c r="L165" s="296"/>
      <c r="M165" s="296"/>
      <c r="N165" s="296"/>
      <c r="O165" s="297"/>
    </row>
    <row r="166" spans="1:15" s="291" customFormat="1" ht="12">
      <c r="A166" s="296"/>
      <c r="B166" s="296"/>
      <c r="C166" s="296"/>
      <c r="D166" s="296"/>
      <c r="E166" s="296"/>
      <c r="F166" s="296"/>
      <c r="G166" s="296"/>
      <c r="H166" s="296"/>
      <c r="I166" s="296"/>
      <c r="J166" s="296"/>
      <c r="K166" s="296"/>
      <c r="L166" s="296"/>
      <c r="M166" s="296"/>
      <c r="N166" s="296"/>
      <c r="O166" s="297"/>
    </row>
    <row r="167" spans="1:15" s="291" customFormat="1" ht="12">
      <c r="A167" s="296"/>
      <c r="B167" s="296"/>
      <c r="C167" s="296"/>
      <c r="D167" s="296"/>
      <c r="E167" s="296"/>
      <c r="F167" s="296"/>
      <c r="G167" s="296"/>
      <c r="H167" s="296"/>
      <c r="I167" s="296"/>
      <c r="J167" s="296"/>
      <c r="K167" s="296"/>
      <c r="L167" s="296"/>
      <c r="M167" s="296"/>
      <c r="N167" s="296"/>
      <c r="O167" s="297"/>
    </row>
    <row r="168" spans="1:15" s="291" customFormat="1" ht="12">
      <c r="A168" s="296"/>
      <c r="B168" s="296"/>
      <c r="C168" s="296"/>
      <c r="D168" s="296"/>
      <c r="E168" s="296"/>
      <c r="F168" s="296"/>
      <c r="G168" s="296"/>
      <c r="H168" s="296"/>
      <c r="I168" s="296"/>
      <c r="J168" s="296"/>
      <c r="K168" s="296"/>
      <c r="L168" s="296"/>
      <c r="M168" s="296"/>
      <c r="N168" s="296"/>
      <c r="O168" s="297"/>
    </row>
    <row r="169" spans="1:15" s="291" customFormat="1" ht="12">
      <c r="A169" s="296"/>
      <c r="B169" s="296"/>
      <c r="C169" s="296"/>
      <c r="D169" s="296"/>
      <c r="E169" s="296"/>
      <c r="F169" s="296"/>
      <c r="G169" s="296"/>
      <c r="H169" s="296"/>
      <c r="I169" s="296"/>
      <c r="J169" s="296"/>
      <c r="K169" s="296"/>
      <c r="L169" s="296"/>
      <c r="M169" s="296"/>
      <c r="N169" s="296"/>
      <c r="O169" s="297"/>
    </row>
    <row r="170" spans="1:15" s="291" customFormat="1" ht="12">
      <c r="A170" s="296"/>
      <c r="B170" s="296"/>
      <c r="C170" s="296"/>
      <c r="D170" s="296"/>
      <c r="E170" s="296"/>
      <c r="F170" s="296"/>
      <c r="G170" s="296"/>
      <c r="H170" s="296"/>
      <c r="I170" s="296"/>
      <c r="J170" s="296"/>
      <c r="K170" s="296"/>
      <c r="L170" s="296"/>
      <c r="M170" s="296"/>
      <c r="N170" s="296"/>
      <c r="O170" s="297"/>
    </row>
    <row r="171" spans="1:15" s="291" customFormat="1" ht="12">
      <c r="A171" s="296"/>
      <c r="B171" s="296"/>
      <c r="C171" s="296"/>
      <c r="D171" s="296"/>
      <c r="E171" s="296"/>
      <c r="F171" s="296"/>
      <c r="G171" s="296"/>
      <c r="H171" s="296"/>
      <c r="I171" s="296"/>
      <c r="J171" s="296"/>
      <c r="K171" s="296"/>
      <c r="L171" s="296"/>
      <c r="M171" s="296"/>
      <c r="N171" s="296"/>
      <c r="O171" s="297"/>
    </row>
    <row r="172" spans="1:15" s="291" customFormat="1" ht="12">
      <c r="A172" s="296"/>
      <c r="B172" s="296"/>
      <c r="C172" s="296"/>
      <c r="D172" s="296"/>
      <c r="E172" s="296"/>
      <c r="F172" s="296"/>
      <c r="G172" s="296"/>
      <c r="H172" s="296"/>
      <c r="I172" s="296"/>
      <c r="J172" s="296"/>
      <c r="K172" s="296"/>
      <c r="L172" s="296"/>
      <c r="M172" s="296"/>
      <c r="N172" s="296"/>
      <c r="O172" s="297"/>
    </row>
    <row r="173" spans="1:15" s="291" customFormat="1" ht="12">
      <c r="A173" s="296"/>
      <c r="B173" s="296"/>
      <c r="C173" s="296"/>
      <c r="D173" s="296"/>
      <c r="E173" s="296"/>
      <c r="F173" s="296"/>
      <c r="G173" s="296"/>
      <c r="H173" s="296"/>
      <c r="I173" s="296"/>
      <c r="J173" s="296"/>
      <c r="K173" s="296"/>
      <c r="L173" s="296"/>
      <c r="M173" s="296"/>
      <c r="N173" s="296"/>
      <c r="O173" s="297"/>
    </row>
    <row r="174" spans="1:15" s="291" customFormat="1" ht="12">
      <c r="A174" s="296"/>
      <c r="B174" s="296"/>
      <c r="C174" s="296"/>
      <c r="D174" s="296"/>
      <c r="E174" s="296"/>
      <c r="F174" s="296"/>
      <c r="G174" s="296"/>
      <c r="H174" s="296"/>
      <c r="I174" s="296"/>
      <c r="J174" s="296"/>
      <c r="K174" s="296"/>
      <c r="L174" s="296"/>
      <c r="M174" s="296"/>
      <c r="N174" s="296"/>
      <c r="O174" s="297"/>
    </row>
    <row r="175" spans="1:15" s="291" customFormat="1" ht="12">
      <c r="A175" s="296"/>
      <c r="B175" s="296"/>
      <c r="C175" s="296"/>
      <c r="D175" s="296"/>
      <c r="E175" s="296"/>
      <c r="F175" s="296"/>
      <c r="G175" s="296"/>
      <c r="H175" s="296"/>
      <c r="I175" s="296"/>
      <c r="J175" s="296"/>
      <c r="K175" s="296"/>
      <c r="L175" s="296"/>
      <c r="M175" s="296"/>
      <c r="N175" s="296"/>
      <c r="O175" s="297"/>
    </row>
    <row r="176" spans="1:15" s="291" customFormat="1" ht="12">
      <c r="A176" s="296"/>
      <c r="B176" s="296"/>
      <c r="C176" s="296"/>
      <c r="D176" s="296"/>
      <c r="E176" s="296"/>
      <c r="F176" s="296"/>
      <c r="G176" s="296"/>
      <c r="H176" s="296"/>
      <c r="I176" s="296"/>
      <c r="J176" s="296"/>
      <c r="K176" s="296"/>
      <c r="L176" s="296"/>
      <c r="M176" s="296"/>
      <c r="N176" s="296"/>
      <c r="O176" s="297"/>
    </row>
    <row r="177" spans="1:15" s="291" customFormat="1" ht="12">
      <c r="A177" s="296"/>
      <c r="B177" s="296"/>
      <c r="C177" s="296"/>
      <c r="D177" s="296"/>
      <c r="E177" s="296"/>
      <c r="F177" s="296"/>
      <c r="G177" s="296"/>
      <c r="H177" s="296"/>
      <c r="I177" s="296"/>
      <c r="J177" s="296"/>
      <c r="K177" s="296"/>
      <c r="L177" s="296"/>
      <c r="M177" s="296"/>
      <c r="N177" s="296"/>
      <c r="O177" s="297"/>
    </row>
    <row r="178" spans="1:15" s="291" customFormat="1" ht="12">
      <c r="A178" s="296"/>
      <c r="B178" s="296"/>
      <c r="C178" s="296"/>
      <c r="D178" s="296"/>
      <c r="E178" s="296"/>
      <c r="F178" s="296"/>
      <c r="G178" s="296"/>
      <c r="H178" s="296"/>
      <c r="I178" s="296"/>
      <c r="J178" s="296"/>
      <c r="K178" s="296"/>
      <c r="L178" s="296"/>
      <c r="M178" s="296"/>
      <c r="N178" s="296"/>
      <c r="O178" s="297"/>
    </row>
    <row r="179" spans="1:15" s="291" customFormat="1" ht="12">
      <c r="A179" s="296"/>
      <c r="B179" s="296"/>
      <c r="C179" s="296"/>
      <c r="D179" s="296"/>
      <c r="E179" s="296"/>
      <c r="F179" s="296"/>
      <c r="G179" s="296"/>
      <c r="H179" s="296"/>
      <c r="I179" s="296"/>
      <c r="J179" s="296"/>
      <c r="K179" s="296"/>
      <c r="L179" s="296"/>
      <c r="M179" s="296"/>
      <c r="N179" s="296"/>
      <c r="O179" s="297"/>
    </row>
    <row r="180" spans="1:15" s="291" customFormat="1" ht="12">
      <c r="A180" s="296"/>
      <c r="B180" s="296"/>
      <c r="C180" s="296"/>
      <c r="D180" s="296"/>
      <c r="E180" s="296"/>
      <c r="F180" s="296"/>
      <c r="G180" s="296"/>
      <c r="H180" s="296"/>
      <c r="I180" s="296"/>
      <c r="J180" s="296"/>
      <c r="K180" s="296"/>
      <c r="L180" s="296"/>
      <c r="M180" s="296"/>
      <c r="N180" s="296"/>
      <c r="O180" s="297"/>
    </row>
    <row r="181" spans="1:15" s="291" customFormat="1" ht="12">
      <c r="A181" s="296"/>
      <c r="B181" s="296"/>
      <c r="C181" s="296"/>
      <c r="D181" s="296"/>
      <c r="E181" s="296"/>
      <c r="F181" s="296"/>
      <c r="G181" s="296"/>
      <c r="H181" s="296"/>
      <c r="I181" s="296"/>
      <c r="J181" s="296"/>
      <c r="K181" s="296"/>
      <c r="L181" s="296"/>
      <c r="M181" s="296"/>
      <c r="N181" s="296"/>
      <c r="O181" s="297"/>
    </row>
    <row r="182" spans="1:15" s="291" customFormat="1" ht="12">
      <c r="A182" s="296"/>
      <c r="B182" s="296"/>
      <c r="C182" s="296"/>
      <c r="D182" s="296"/>
      <c r="E182" s="296"/>
      <c r="F182" s="296"/>
      <c r="G182" s="296"/>
      <c r="H182" s="296"/>
      <c r="I182" s="296"/>
      <c r="J182" s="296"/>
      <c r="K182" s="296"/>
      <c r="L182" s="296"/>
      <c r="M182" s="296"/>
      <c r="N182" s="296"/>
      <c r="O182" s="297"/>
    </row>
    <row r="183" spans="1:15" s="291" customFormat="1" ht="12">
      <c r="A183" s="296"/>
      <c r="B183" s="296"/>
      <c r="C183" s="296"/>
      <c r="D183" s="296"/>
      <c r="E183" s="296"/>
      <c r="F183" s="296"/>
      <c r="G183" s="296"/>
      <c r="H183" s="296"/>
      <c r="I183" s="296"/>
      <c r="J183" s="296"/>
      <c r="K183" s="296"/>
      <c r="L183" s="296"/>
      <c r="M183" s="296"/>
      <c r="N183" s="296"/>
      <c r="O183" s="297"/>
    </row>
    <row r="184" spans="1:15" s="291" customFormat="1" ht="12">
      <c r="A184" s="296"/>
      <c r="B184" s="296"/>
      <c r="C184" s="296"/>
      <c r="D184" s="296"/>
      <c r="E184" s="296"/>
      <c r="F184" s="296"/>
      <c r="G184" s="296"/>
      <c r="H184" s="296"/>
      <c r="I184" s="296"/>
      <c r="J184" s="296"/>
      <c r="K184" s="296"/>
      <c r="L184" s="296"/>
      <c r="M184" s="296"/>
      <c r="N184" s="296"/>
      <c r="O184" s="297"/>
    </row>
    <row r="185" spans="1:15" s="291" customFormat="1" ht="12">
      <c r="A185" s="296"/>
      <c r="B185" s="296"/>
      <c r="C185" s="296"/>
      <c r="D185" s="296"/>
      <c r="E185" s="296"/>
      <c r="F185" s="296"/>
      <c r="G185" s="296"/>
      <c r="H185" s="296"/>
      <c r="I185" s="296"/>
      <c r="J185" s="296"/>
      <c r="K185" s="296"/>
      <c r="L185" s="296"/>
      <c r="M185" s="296"/>
      <c r="N185" s="296"/>
      <c r="O185" s="297"/>
    </row>
    <row r="186" spans="1:15" s="291" customFormat="1" ht="12">
      <c r="A186" s="296"/>
      <c r="B186" s="296"/>
      <c r="C186" s="296"/>
      <c r="D186" s="296"/>
      <c r="E186" s="296"/>
      <c r="F186" s="296"/>
      <c r="G186" s="296"/>
      <c r="H186" s="296"/>
      <c r="I186" s="296"/>
      <c r="J186" s="296"/>
      <c r="K186" s="296"/>
      <c r="L186" s="296"/>
      <c r="M186" s="296"/>
      <c r="N186" s="296"/>
      <c r="O186" s="297"/>
    </row>
    <row r="187" spans="1:15" s="291" customFormat="1" ht="12">
      <c r="A187" s="296"/>
      <c r="B187" s="296"/>
      <c r="C187" s="296"/>
      <c r="D187" s="296"/>
      <c r="E187" s="296"/>
      <c r="F187" s="296"/>
      <c r="G187" s="296"/>
      <c r="H187" s="296"/>
      <c r="I187" s="296"/>
      <c r="J187" s="296"/>
      <c r="K187" s="296"/>
      <c r="L187" s="296"/>
      <c r="M187" s="296"/>
      <c r="N187" s="296"/>
      <c r="O187" s="297"/>
    </row>
    <row r="188" spans="1:15" s="291" customFormat="1" ht="12">
      <c r="A188" s="296"/>
      <c r="B188" s="296"/>
      <c r="C188" s="296"/>
      <c r="D188" s="296"/>
      <c r="E188" s="296"/>
      <c r="F188" s="296"/>
      <c r="G188" s="296"/>
      <c r="H188" s="296"/>
      <c r="I188" s="296"/>
      <c r="J188" s="296"/>
      <c r="K188" s="296"/>
      <c r="L188" s="296"/>
      <c r="M188" s="296"/>
      <c r="N188" s="296"/>
      <c r="O188" s="297"/>
    </row>
    <row r="189" spans="1:15" s="291" customFormat="1" ht="12">
      <c r="A189" s="296"/>
      <c r="B189" s="296"/>
      <c r="C189" s="296"/>
      <c r="D189" s="296"/>
      <c r="E189" s="296"/>
      <c r="F189" s="296"/>
      <c r="G189" s="296"/>
      <c r="H189" s="296"/>
      <c r="I189" s="296"/>
      <c r="J189" s="296"/>
      <c r="K189" s="296"/>
      <c r="L189" s="296"/>
      <c r="M189" s="296"/>
      <c r="N189" s="296"/>
      <c r="O189" s="297"/>
    </row>
    <row r="190" spans="1:15" s="291" customFormat="1" ht="12">
      <c r="A190" s="296"/>
      <c r="B190" s="296"/>
      <c r="C190" s="296"/>
      <c r="D190" s="296"/>
      <c r="E190" s="296"/>
      <c r="F190" s="296"/>
      <c r="G190" s="296"/>
      <c r="H190" s="296"/>
      <c r="I190" s="296"/>
      <c r="J190" s="296"/>
      <c r="K190" s="296"/>
      <c r="L190" s="296"/>
      <c r="M190" s="296"/>
      <c r="N190" s="296"/>
      <c r="O190" s="297"/>
    </row>
    <row r="191" spans="1:15" s="291" customFormat="1" ht="12">
      <c r="A191" s="296"/>
      <c r="B191" s="296"/>
      <c r="C191" s="296"/>
      <c r="D191" s="296"/>
      <c r="E191" s="296"/>
      <c r="F191" s="296"/>
      <c r="G191" s="296"/>
      <c r="H191" s="296"/>
      <c r="I191" s="296"/>
      <c r="J191" s="296"/>
      <c r="K191" s="296"/>
      <c r="L191" s="296"/>
      <c r="M191" s="296"/>
      <c r="N191" s="296"/>
      <c r="O191" s="297"/>
    </row>
    <row r="192" spans="1:15" s="291" customFormat="1" ht="12">
      <c r="A192" s="296"/>
      <c r="B192" s="296"/>
      <c r="C192" s="296"/>
      <c r="D192" s="296"/>
      <c r="E192" s="296"/>
      <c r="F192" s="296"/>
      <c r="G192" s="296"/>
      <c r="H192" s="296"/>
      <c r="I192" s="296"/>
      <c r="J192" s="296"/>
      <c r="K192" s="296"/>
      <c r="L192" s="296"/>
      <c r="M192" s="296"/>
      <c r="N192" s="296"/>
      <c r="O192" s="297"/>
    </row>
    <row r="193" spans="1:15" s="291" customFormat="1" ht="12">
      <c r="A193" s="296"/>
      <c r="B193" s="296"/>
      <c r="C193" s="296"/>
      <c r="D193" s="296"/>
      <c r="E193" s="296"/>
      <c r="F193" s="296"/>
      <c r="G193" s="296"/>
      <c r="H193" s="296"/>
      <c r="I193" s="296"/>
      <c r="J193" s="296"/>
      <c r="K193" s="296"/>
      <c r="L193" s="296"/>
      <c r="M193" s="296"/>
      <c r="N193" s="296"/>
      <c r="O193" s="297"/>
    </row>
    <row r="194" spans="1:15" s="291" customFormat="1" ht="12">
      <c r="A194" s="296"/>
      <c r="B194" s="296"/>
      <c r="C194" s="296"/>
      <c r="D194" s="296"/>
      <c r="E194" s="296"/>
      <c r="F194" s="296"/>
      <c r="G194" s="296"/>
      <c r="H194" s="296"/>
      <c r="I194" s="296"/>
      <c r="J194" s="296"/>
      <c r="K194" s="296"/>
      <c r="L194" s="296"/>
      <c r="M194" s="296"/>
      <c r="N194" s="296"/>
      <c r="O194" s="297"/>
    </row>
    <row r="195" spans="1:15" s="291" customFormat="1" ht="12">
      <c r="A195" s="296"/>
      <c r="B195" s="296"/>
      <c r="C195" s="296"/>
      <c r="D195" s="296"/>
      <c r="E195" s="296"/>
      <c r="F195" s="296"/>
      <c r="G195" s="296"/>
      <c r="H195" s="296"/>
      <c r="I195" s="296"/>
      <c r="J195" s="296"/>
      <c r="K195" s="296"/>
      <c r="L195" s="296"/>
      <c r="M195" s="296"/>
      <c r="N195" s="296"/>
      <c r="O195" s="297"/>
    </row>
    <row r="196" spans="1:15" s="291" customFormat="1" ht="12">
      <c r="A196" s="296"/>
      <c r="B196" s="296"/>
      <c r="C196" s="296"/>
      <c r="D196" s="296"/>
      <c r="E196" s="296"/>
      <c r="F196" s="296"/>
      <c r="G196" s="296"/>
      <c r="H196" s="296"/>
      <c r="I196" s="296"/>
      <c r="J196" s="296"/>
      <c r="K196" s="296"/>
      <c r="L196" s="296"/>
      <c r="M196" s="296"/>
      <c r="N196" s="296"/>
      <c r="O196" s="297"/>
    </row>
    <row r="197" spans="1:15" s="291" customFormat="1" ht="12">
      <c r="A197" s="296"/>
      <c r="B197" s="296"/>
      <c r="C197" s="296"/>
      <c r="D197" s="296"/>
      <c r="E197" s="296"/>
      <c r="F197" s="296"/>
      <c r="G197" s="296"/>
      <c r="H197" s="296"/>
      <c r="I197" s="296"/>
      <c r="J197" s="296"/>
      <c r="K197" s="296"/>
      <c r="L197" s="296"/>
      <c r="M197" s="296"/>
      <c r="N197" s="296"/>
      <c r="O197" s="297"/>
    </row>
    <row r="198" spans="1:15" s="291" customFormat="1" ht="12">
      <c r="A198" s="296"/>
      <c r="B198" s="296"/>
      <c r="C198" s="296"/>
      <c r="D198" s="296"/>
      <c r="E198" s="296"/>
      <c r="F198" s="296"/>
      <c r="G198" s="296"/>
      <c r="H198" s="296"/>
      <c r="I198" s="296"/>
      <c r="J198" s="296"/>
      <c r="K198" s="296"/>
      <c r="L198" s="296"/>
      <c r="M198" s="296"/>
      <c r="N198" s="296"/>
      <c r="O198" s="297"/>
    </row>
    <row r="199" spans="1:15" s="291" customFormat="1" ht="12">
      <c r="A199" s="296"/>
      <c r="B199" s="296"/>
      <c r="C199" s="296"/>
      <c r="D199" s="296"/>
      <c r="E199" s="296"/>
      <c r="F199" s="296"/>
      <c r="G199" s="296"/>
      <c r="H199" s="296"/>
      <c r="I199" s="296"/>
      <c r="J199" s="296"/>
      <c r="K199" s="296"/>
      <c r="L199" s="296"/>
      <c r="M199" s="296"/>
      <c r="N199" s="296"/>
      <c r="O199" s="297"/>
    </row>
    <row r="200" spans="1:15" s="291" customFormat="1" ht="12">
      <c r="A200" s="296"/>
      <c r="B200" s="296"/>
      <c r="C200" s="296"/>
      <c r="D200" s="296"/>
      <c r="E200" s="296"/>
      <c r="F200" s="296"/>
      <c r="G200" s="296"/>
      <c r="H200" s="296"/>
      <c r="I200" s="296"/>
      <c r="J200" s="296"/>
      <c r="K200" s="296"/>
      <c r="L200" s="296"/>
      <c r="M200" s="296"/>
      <c r="N200" s="296"/>
      <c r="O200" s="297"/>
    </row>
    <row r="201" spans="1:15" s="291" customFormat="1" ht="12">
      <c r="A201" s="296"/>
      <c r="B201" s="296"/>
      <c r="C201" s="296"/>
      <c r="D201" s="296"/>
      <c r="E201" s="296"/>
      <c r="F201" s="296"/>
      <c r="G201" s="296"/>
      <c r="H201" s="296"/>
      <c r="I201" s="296"/>
      <c r="J201" s="296"/>
      <c r="K201" s="296"/>
      <c r="L201" s="296"/>
      <c r="M201" s="296"/>
      <c r="N201" s="296"/>
      <c r="O201" s="297"/>
    </row>
    <row r="202" spans="1:15" s="291" customFormat="1" ht="12">
      <c r="A202" s="296"/>
      <c r="B202" s="296"/>
      <c r="C202" s="296"/>
      <c r="D202" s="296"/>
      <c r="E202" s="296"/>
      <c r="F202" s="296"/>
      <c r="G202" s="296"/>
      <c r="H202" s="296"/>
      <c r="I202" s="296"/>
      <c r="J202" s="296"/>
      <c r="K202" s="296"/>
      <c r="L202" s="296"/>
      <c r="M202" s="296"/>
      <c r="N202" s="296"/>
      <c r="O202" s="297"/>
    </row>
    <row r="203" spans="1:15" s="291" customFormat="1" ht="12">
      <c r="A203" s="296"/>
      <c r="B203" s="296"/>
      <c r="C203" s="296"/>
      <c r="D203" s="296"/>
      <c r="E203" s="296"/>
      <c r="F203" s="296"/>
      <c r="G203" s="296"/>
      <c r="H203" s="296"/>
      <c r="I203" s="296"/>
      <c r="J203" s="296"/>
      <c r="K203" s="296"/>
      <c r="L203" s="296"/>
      <c r="M203" s="296"/>
      <c r="N203" s="296"/>
      <c r="O203" s="297"/>
    </row>
    <row r="204" spans="1:15" s="291" customFormat="1" ht="12">
      <c r="A204" s="296"/>
      <c r="B204" s="296"/>
      <c r="C204" s="296"/>
      <c r="D204" s="296"/>
      <c r="E204" s="296"/>
      <c r="F204" s="296"/>
      <c r="G204" s="296"/>
      <c r="H204" s="296"/>
      <c r="I204" s="296"/>
      <c r="J204" s="296"/>
      <c r="K204" s="296"/>
      <c r="L204" s="296"/>
      <c r="M204" s="296"/>
      <c r="N204" s="296"/>
      <c r="O204" s="297"/>
    </row>
    <row r="205" spans="1:15" s="291" customFormat="1" ht="12">
      <c r="A205" s="296"/>
      <c r="B205" s="296"/>
      <c r="C205" s="296"/>
      <c r="D205" s="296"/>
      <c r="E205" s="296"/>
      <c r="F205" s="296"/>
      <c r="G205" s="296"/>
      <c r="H205" s="296"/>
      <c r="I205" s="296"/>
      <c r="J205" s="296"/>
      <c r="K205" s="296"/>
      <c r="L205" s="296"/>
      <c r="M205" s="296"/>
      <c r="N205" s="296"/>
      <c r="O205" s="297"/>
    </row>
    <row r="206" spans="1:15" s="291" customFormat="1" ht="12">
      <c r="A206" s="296"/>
      <c r="B206" s="296"/>
      <c r="C206" s="296"/>
      <c r="D206" s="296"/>
      <c r="E206" s="296"/>
      <c r="F206" s="296"/>
      <c r="G206" s="296"/>
      <c r="H206" s="296"/>
      <c r="I206" s="296"/>
      <c r="J206" s="296"/>
      <c r="K206" s="296"/>
      <c r="L206" s="296"/>
      <c r="M206" s="296"/>
      <c r="N206" s="296"/>
      <c r="O206" s="297"/>
    </row>
    <row r="207" spans="1:15" s="291" customFormat="1" ht="12">
      <c r="A207" s="296"/>
      <c r="B207" s="296"/>
      <c r="C207" s="296"/>
      <c r="D207" s="296"/>
      <c r="E207" s="296"/>
      <c r="F207" s="296"/>
      <c r="G207" s="296"/>
      <c r="H207" s="296"/>
      <c r="I207" s="296"/>
      <c r="J207" s="296"/>
      <c r="K207" s="296"/>
      <c r="L207" s="296"/>
      <c r="M207" s="296"/>
      <c r="N207" s="296"/>
      <c r="O207" s="297"/>
    </row>
    <row r="208" spans="1:15" s="291" customFormat="1" ht="12">
      <c r="A208" s="296"/>
      <c r="B208" s="296"/>
      <c r="C208" s="296"/>
      <c r="D208" s="296"/>
      <c r="E208" s="296"/>
      <c r="F208" s="296"/>
      <c r="G208" s="296"/>
      <c r="H208" s="296"/>
      <c r="I208" s="296"/>
      <c r="J208" s="296"/>
      <c r="K208" s="296"/>
      <c r="L208" s="296"/>
      <c r="M208" s="296"/>
      <c r="N208" s="296"/>
      <c r="O208" s="297"/>
    </row>
    <row r="209" spans="1:15" s="291" customFormat="1" ht="12">
      <c r="A209" s="296"/>
      <c r="B209" s="296"/>
      <c r="C209" s="296"/>
      <c r="D209" s="296"/>
      <c r="E209" s="296"/>
      <c r="F209" s="296"/>
      <c r="G209" s="296"/>
      <c r="H209" s="296"/>
      <c r="I209" s="296"/>
      <c r="J209" s="296"/>
      <c r="K209" s="296"/>
      <c r="L209" s="296"/>
      <c r="M209" s="296"/>
      <c r="N209" s="296"/>
      <c r="O209" s="297"/>
    </row>
    <row r="210" spans="1:15" s="291" customFormat="1" ht="12">
      <c r="A210" s="296"/>
      <c r="B210" s="296"/>
      <c r="C210" s="296"/>
      <c r="D210" s="296"/>
      <c r="E210" s="296"/>
      <c r="F210" s="296"/>
      <c r="G210" s="296"/>
      <c r="H210" s="296"/>
      <c r="I210" s="296"/>
      <c r="J210" s="296"/>
      <c r="K210" s="296"/>
      <c r="L210" s="296"/>
      <c r="M210" s="296"/>
      <c r="N210" s="296"/>
      <c r="O210" s="297"/>
    </row>
    <row r="211" spans="1:15" s="291" customFormat="1" ht="12">
      <c r="A211" s="296"/>
      <c r="B211" s="296"/>
      <c r="C211" s="296"/>
      <c r="D211" s="296"/>
      <c r="E211" s="296"/>
      <c r="F211" s="296"/>
      <c r="G211" s="296"/>
      <c r="H211" s="296"/>
      <c r="I211" s="296"/>
      <c r="J211" s="296"/>
      <c r="K211" s="296"/>
      <c r="L211" s="296"/>
      <c r="M211" s="296"/>
      <c r="N211" s="296"/>
      <c r="O211" s="297"/>
    </row>
    <row r="212" spans="1:15" s="291" customFormat="1" ht="12">
      <c r="A212" s="296"/>
      <c r="B212" s="296"/>
      <c r="C212" s="296"/>
      <c r="D212" s="296"/>
      <c r="E212" s="296"/>
      <c r="F212" s="296"/>
      <c r="G212" s="296"/>
      <c r="H212" s="296"/>
      <c r="I212" s="296"/>
      <c r="J212" s="296"/>
      <c r="K212" s="296"/>
      <c r="L212" s="296"/>
      <c r="M212" s="296"/>
      <c r="N212" s="296"/>
      <c r="O212" s="297"/>
    </row>
    <row r="213" spans="1:15" s="291" customFormat="1" ht="12">
      <c r="A213" s="296"/>
      <c r="B213" s="296"/>
      <c r="C213" s="296"/>
      <c r="D213" s="296"/>
      <c r="E213" s="296"/>
      <c r="F213" s="296"/>
      <c r="G213" s="296"/>
      <c r="H213" s="296"/>
      <c r="I213" s="296"/>
      <c r="J213" s="296"/>
      <c r="K213" s="296"/>
      <c r="L213" s="296"/>
      <c r="M213" s="296"/>
      <c r="N213" s="296"/>
      <c r="O213" s="297"/>
    </row>
    <row r="214" spans="1:15" s="291" customFormat="1" ht="12">
      <c r="A214" s="296"/>
      <c r="B214" s="296"/>
      <c r="C214" s="296"/>
      <c r="D214" s="296"/>
      <c r="E214" s="296"/>
      <c r="F214" s="296"/>
      <c r="G214" s="296"/>
      <c r="H214" s="296"/>
      <c r="I214" s="296"/>
      <c r="J214" s="296"/>
      <c r="K214" s="296"/>
      <c r="L214" s="296"/>
      <c r="M214" s="296"/>
      <c r="N214" s="296"/>
      <c r="O214" s="297"/>
    </row>
    <row r="215" spans="1:15" s="291" customFormat="1" ht="12">
      <c r="A215" s="296"/>
      <c r="B215" s="296"/>
      <c r="C215" s="296"/>
      <c r="D215" s="296"/>
      <c r="E215" s="296"/>
      <c r="F215" s="296"/>
      <c r="G215" s="296"/>
      <c r="H215" s="296"/>
      <c r="I215" s="296"/>
      <c r="J215" s="296"/>
      <c r="K215" s="296"/>
      <c r="L215" s="296"/>
      <c r="M215" s="296"/>
      <c r="N215" s="296"/>
      <c r="O215" s="297"/>
    </row>
    <row r="216" spans="1:15" s="291" customFormat="1" ht="12">
      <c r="A216" s="296"/>
      <c r="B216" s="296"/>
      <c r="C216" s="296"/>
      <c r="D216" s="296"/>
      <c r="E216" s="296"/>
      <c r="F216" s="296"/>
      <c r="G216" s="296"/>
      <c r="H216" s="296"/>
      <c r="I216" s="296"/>
      <c r="J216" s="296"/>
      <c r="K216" s="296"/>
      <c r="L216" s="296"/>
      <c r="M216" s="296"/>
      <c r="N216" s="296"/>
      <c r="O216" s="297"/>
    </row>
    <row r="217" spans="1:15" s="291" customFormat="1" ht="12">
      <c r="A217" s="296"/>
      <c r="B217" s="296"/>
      <c r="C217" s="296"/>
      <c r="D217" s="296"/>
      <c r="E217" s="296"/>
      <c r="F217" s="296"/>
      <c r="G217" s="296"/>
      <c r="H217" s="296"/>
      <c r="I217" s="296"/>
      <c r="J217" s="296"/>
      <c r="K217" s="296"/>
      <c r="L217" s="296"/>
      <c r="M217" s="296"/>
      <c r="N217" s="296"/>
      <c r="O217" s="297"/>
    </row>
    <row r="218" spans="1:15" s="291" customFormat="1" ht="12">
      <c r="A218" s="296"/>
      <c r="B218" s="296"/>
      <c r="C218" s="296"/>
      <c r="D218" s="296"/>
      <c r="E218" s="296"/>
      <c r="F218" s="296"/>
      <c r="G218" s="296"/>
      <c r="H218" s="296"/>
      <c r="I218" s="296"/>
      <c r="J218" s="296"/>
      <c r="K218" s="296"/>
      <c r="L218" s="296"/>
      <c r="M218" s="296"/>
      <c r="N218" s="296"/>
      <c r="O218" s="297"/>
    </row>
    <row r="219" spans="1:15" s="291" customFormat="1" ht="12">
      <c r="A219" s="296"/>
      <c r="B219" s="296"/>
      <c r="C219" s="296"/>
      <c r="D219" s="296"/>
      <c r="E219" s="296"/>
      <c r="F219" s="296"/>
      <c r="G219" s="296"/>
      <c r="H219" s="296"/>
      <c r="I219" s="296"/>
      <c r="J219" s="296"/>
      <c r="K219" s="296"/>
      <c r="L219" s="296"/>
      <c r="M219" s="296"/>
      <c r="N219" s="296"/>
      <c r="O219" s="297"/>
    </row>
    <row r="220" spans="1:15" s="291" customFormat="1" ht="12">
      <c r="A220" s="296"/>
      <c r="B220" s="296"/>
      <c r="C220" s="296"/>
      <c r="D220" s="296"/>
      <c r="E220" s="296"/>
      <c r="F220" s="296"/>
      <c r="G220" s="296"/>
      <c r="H220" s="296"/>
      <c r="I220" s="296"/>
      <c r="J220" s="296"/>
      <c r="K220" s="296"/>
      <c r="L220" s="296"/>
      <c r="M220" s="296"/>
      <c r="N220" s="296"/>
      <c r="O220" s="297"/>
    </row>
    <row r="221" spans="1:15" s="291" customFormat="1" ht="12">
      <c r="A221" s="296"/>
      <c r="B221" s="296"/>
      <c r="C221" s="296"/>
      <c r="D221" s="296"/>
      <c r="E221" s="296"/>
      <c r="F221" s="296"/>
      <c r="G221" s="296"/>
      <c r="H221" s="296"/>
      <c r="I221" s="296"/>
      <c r="J221" s="296"/>
      <c r="K221" s="296"/>
      <c r="L221" s="296"/>
      <c r="M221" s="296"/>
      <c r="N221" s="296"/>
      <c r="O221" s="297"/>
    </row>
    <row r="222" spans="1:15" s="291" customFormat="1" ht="12">
      <c r="A222" s="296"/>
      <c r="B222" s="296"/>
      <c r="C222" s="296"/>
      <c r="D222" s="296"/>
      <c r="E222" s="296"/>
      <c r="F222" s="296"/>
      <c r="G222" s="296"/>
      <c r="H222" s="296"/>
      <c r="I222" s="296"/>
      <c r="J222" s="296"/>
      <c r="K222" s="296"/>
      <c r="L222" s="296"/>
      <c r="M222" s="296"/>
      <c r="N222" s="296"/>
      <c r="O222" s="297"/>
    </row>
    <row r="223" spans="1:15" s="291" customFormat="1" ht="12">
      <c r="A223" s="296"/>
      <c r="B223" s="296"/>
      <c r="C223" s="296"/>
      <c r="D223" s="296"/>
      <c r="E223" s="296"/>
      <c r="F223" s="296"/>
      <c r="G223" s="296"/>
      <c r="H223" s="296"/>
      <c r="I223" s="296"/>
      <c r="J223" s="296"/>
      <c r="K223" s="296"/>
      <c r="L223" s="296"/>
      <c r="M223" s="296"/>
      <c r="N223" s="296"/>
      <c r="O223" s="297"/>
    </row>
    <row r="224" spans="1:15" s="291" customFormat="1" ht="12">
      <c r="A224" s="296"/>
      <c r="B224" s="296"/>
      <c r="C224" s="296"/>
      <c r="D224" s="296"/>
      <c r="E224" s="296"/>
      <c r="F224" s="296"/>
      <c r="G224" s="296"/>
      <c r="H224" s="296"/>
      <c r="I224" s="296"/>
      <c r="J224" s="296"/>
      <c r="K224" s="296"/>
      <c r="L224" s="296"/>
      <c r="M224" s="296"/>
      <c r="N224" s="296"/>
      <c r="O224" s="297"/>
    </row>
    <row r="225" spans="1:15" s="291" customFormat="1" ht="12">
      <c r="A225" s="296"/>
      <c r="B225" s="296"/>
      <c r="C225" s="296"/>
      <c r="D225" s="296"/>
      <c r="E225" s="296"/>
      <c r="F225" s="296"/>
      <c r="G225" s="296"/>
      <c r="H225" s="296"/>
      <c r="I225" s="296"/>
      <c r="J225" s="296"/>
      <c r="K225" s="296"/>
      <c r="L225" s="296"/>
      <c r="M225" s="296"/>
      <c r="N225" s="296"/>
      <c r="O225" s="297"/>
    </row>
    <row r="226" spans="1:15" s="291" customFormat="1" ht="12">
      <c r="A226" s="296"/>
      <c r="B226" s="296"/>
      <c r="C226" s="296"/>
      <c r="D226" s="296"/>
      <c r="E226" s="296"/>
      <c r="F226" s="296"/>
      <c r="G226" s="296"/>
      <c r="H226" s="296"/>
      <c r="I226" s="296"/>
      <c r="J226" s="296"/>
      <c r="K226" s="296"/>
      <c r="L226" s="296"/>
      <c r="M226" s="296"/>
      <c r="N226" s="296"/>
      <c r="O226" s="297"/>
    </row>
    <row r="227" spans="1:15" s="291" customFormat="1" ht="12">
      <c r="A227" s="296"/>
      <c r="B227" s="296"/>
      <c r="C227" s="296"/>
      <c r="D227" s="296"/>
      <c r="E227" s="296"/>
      <c r="F227" s="296"/>
      <c r="G227" s="296"/>
      <c r="H227" s="296"/>
      <c r="I227" s="296"/>
      <c r="J227" s="296"/>
      <c r="K227" s="296"/>
      <c r="L227" s="296"/>
      <c r="M227" s="296"/>
      <c r="N227" s="296"/>
      <c r="O227" s="297"/>
    </row>
    <row r="228" spans="1:15" s="291" customFormat="1" ht="12">
      <c r="A228" s="296"/>
      <c r="B228" s="296"/>
      <c r="C228" s="296"/>
      <c r="D228" s="296"/>
      <c r="E228" s="296"/>
      <c r="F228" s="296"/>
      <c r="G228" s="296"/>
      <c r="H228" s="296"/>
      <c r="I228" s="296"/>
      <c r="J228" s="296"/>
      <c r="K228" s="296"/>
      <c r="L228" s="296"/>
      <c r="M228" s="296"/>
      <c r="N228" s="296"/>
      <c r="O228" s="297"/>
    </row>
    <row r="229" spans="1:15" s="291" customFormat="1" ht="12">
      <c r="A229" s="296"/>
      <c r="B229" s="296"/>
      <c r="C229" s="296"/>
      <c r="D229" s="296"/>
      <c r="E229" s="296"/>
      <c r="F229" s="296"/>
      <c r="G229" s="296"/>
      <c r="H229" s="296"/>
      <c r="I229" s="296"/>
      <c r="J229" s="296"/>
      <c r="K229" s="296"/>
      <c r="L229" s="296"/>
      <c r="M229" s="296"/>
      <c r="N229" s="296"/>
      <c r="O229" s="297"/>
    </row>
    <row r="230" spans="1:15" s="291" customFormat="1" ht="12">
      <c r="A230" s="296"/>
      <c r="B230" s="296"/>
      <c r="C230" s="296"/>
      <c r="D230" s="296"/>
      <c r="E230" s="296"/>
      <c r="F230" s="296"/>
      <c r="G230" s="296"/>
      <c r="H230" s="296"/>
      <c r="I230" s="296"/>
      <c r="J230" s="296"/>
      <c r="K230" s="296"/>
      <c r="L230" s="296"/>
      <c r="M230" s="296"/>
      <c r="N230" s="296"/>
      <c r="O230" s="297"/>
    </row>
    <row r="231" spans="1:15" s="291" customFormat="1" ht="12">
      <c r="A231" s="296"/>
      <c r="B231" s="296"/>
      <c r="C231" s="296"/>
      <c r="D231" s="296"/>
      <c r="E231" s="296"/>
      <c r="F231" s="296"/>
      <c r="G231" s="296"/>
      <c r="H231" s="296"/>
      <c r="I231" s="296"/>
      <c r="J231" s="296"/>
      <c r="K231" s="296"/>
      <c r="L231" s="296"/>
      <c r="M231" s="296"/>
      <c r="N231" s="296"/>
      <c r="O231" s="297"/>
    </row>
    <row r="232" spans="1:15" s="291" customFormat="1" ht="12">
      <c r="A232" s="296"/>
      <c r="B232" s="296"/>
      <c r="C232" s="296"/>
      <c r="D232" s="296"/>
      <c r="E232" s="296"/>
      <c r="F232" s="296"/>
      <c r="G232" s="296"/>
      <c r="H232" s="296"/>
      <c r="I232" s="296"/>
      <c r="J232" s="296"/>
      <c r="K232" s="296"/>
      <c r="L232" s="296"/>
      <c r="M232" s="296"/>
      <c r="N232" s="296"/>
      <c r="O232" s="297"/>
    </row>
    <row r="233" spans="1:15" s="291" customFormat="1" ht="12">
      <c r="A233" s="296"/>
      <c r="B233" s="296"/>
      <c r="C233" s="296"/>
      <c r="D233" s="296"/>
      <c r="E233" s="296"/>
      <c r="F233" s="296"/>
      <c r="G233" s="296"/>
      <c r="H233" s="296"/>
      <c r="I233" s="296"/>
      <c r="J233" s="296"/>
      <c r="K233" s="296"/>
      <c r="L233" s="296"/>
      <c r="M233" s="296"/>
      <c r="N233" s="296"/>
      <c r="O233" s="297"/>
    </row>
    <row r="234" spans="1:15" s="291" customFormat="1" ht="12">
      <c r="A234" s="296"/>
      <c r="B234" s="296"/>
      <c r="C234" s="296"/>
      <c r="D234" s="296"/>
      <c r="E234" s="296"/>
      <c r="F234" s="296"/>
      <c r="G234" s="296"/>
      <c r="H234" s="296"/>
      <c r="I234" s="296"/>
      <c r="J234" s="296"/>
      <c r="K234" s="296"/>
      <c r="L234" s="296"/>
      <c r="M234" s="296"/>
      <c r="N234" s="296"/>
      <c r="O234" s="297"/>
    </row>
    <row r="235" spans="1:15" s="291" customFormat="1" ht="12">
      <c r="A235" s="296"/>
      <c r="B235" s="296"/>
      <c r="C235" s="296"/>
      <c r="D235" s="296"/>
      <c r="E235" s="296"/>
      <c r="F235" s="296"/>
      <c r="G235" s="296"/>
      <c r="H235" s="296"/>
      <c r="I235" s="296"/>
      <c r="J235" s="296"/>
      <c r="K235" s="296"/>
      <c r="L235" s="296"/>
      <c r="M235" s="296"/>
      <c r="N235" s="296"/>
      <c r="O235" s="297"/>
    </row>
    <row r="236" spans="1:15" s="291" customFormat="1" ht="12">
      <c r="A236" s="296"/>
      <c r="B236" s="296"/>
      <c r="C236" s="296"/>
      <c r="D236" s="296"/>
      <c r="E236" s="296"/>
      <c r="F236" s="296"/>
      <c r="G236" s="296"/>
      <c r="H236" s="296"/>
      <c r="I236" s="296"/>
      <c r="J236" s="296"/>
      <c r="K236" s="296"/>
      <c r="L236" s="296"/>
      <c r="M236" s="296"/>
      <c r="N236" s="296"/>
      <c r="O236" s="297"/>
    </row>
    <row r="237" spans="1:15" s="291" customFormat="1" ht="12">
      <c r="A237" s="296"/>
      <c r="B237" s="296"/>
      <c r="C237" s="296"/>
      <c r="D237" s="296"/>
      <c r="E237" s="296"/>
      <c r="F237" s="296"/>
      <c r="G237" s="296"/>
      <c r="H237" s="296"/>
      <c r="I237" s="296"/>
      <c r="J237" s="296"/>
      <c r="K237" s="296"/>
      <c r="L237" s="296"/>
      <c r="M237" s="296"/>
      <c r="N237" s="296"/>
      <c r="O237" s="297"/>
    </row>
    <row r="238" spans="1:15" s="291" customFormat="1" ht="12">
      <c r="A238" s="296"/>
      <c r="B238" s="296"/>
      <c r="C238" s="296"/>
      <c r="D238" s="296"/>
      <c r="E238" s="296"/>
      <c r="F238" s="296"/>
      <c r="G238" s="296"/>
      <c r="H238" s="296"/>
      <c r="I238" s="296"/>
      <c r="J238" s="296"/>
      <c r="K238" s="296"/>
      <c r="L238" s="296"/>
      <c r="M238" s="296"/>
      <c r="N238" s="296"/>
      <c r="O238" s="297"/>
    </row>
    <row r="239" spans="1:15" s="291" customFormat="1" ht="12">
      <c r="A239" s="296"/>
      <c r="B239" s="296"/>
      <c r="C239" s="296"/>
      <c r="D239" s="296"/>
      <c r="E239" s="296"/>
      <c r="F239" s="296"/>
      <c r="G239" s="296"/>
      <c r="H239" s="296"/>
      <c r="I239" s="296"/>
      <c r="J239" s="296"/>
      <c r="K239" s="296"/>
      <c r="L239" s="296"/>
      <c r="M239" s="296"/>
      <c r="N239" s="296"/>
      <c r="O239" s="297"/>
    </row>
    <row r="240" spans="1:15" s="291" customFormat="1" ht="12">
      <c r="A240" s="296"/>
      <c r="B240" s="296"/>
      <c r="C240" s="296"/>
      <c r="D240" s="296"/>
      <c r="E240" s="296"/>
      <c r="F240" s="296"/>
      <c r="G240" s="296"/>
      <c r="H240" s="296"/>
      <c r="I240" s="296"/>
      <c r="J240" s="296"/>
      <c r="K240" s="296"/>
      <c r="L240" s="296"/>
      <c r="M240" s="296"/>
      <c r="N240" s="296"/>
      <c r="O240" s="297"/>
    </row>
    <row r="241" spans="1:15" s="291" customFormat="1" ht="12">
      <c r="A241" s="296"/>
      <c r="B241" s="296"/>
      <c r="C241" s="296"/>
      <c r="D241" s="296"/>
      <c r="E241" s="296"/>
      <c r="F241" s="296"/>
      <c r="G241" s="296"/>
      <c r="H241" s="296"/>
      <c r="I241" s="296"/>
      <c r="J241" s="296"/>
      <c r="K241" s="296"/>
      <c r="L241" s="296"/>
      <c r="M241" s="296"/>
      <c r="N241" s="296"/>
      <c r="O241" s="297"/>
    </row>
    <row r="242" spans="1:15" s="291" customFormat="1" ht="12">
      <c r="A242" s="296"/>
      <c r="B242" s="296"/>
      <c r="C242" s="296"/>
      <c r="D242" s="296"/>
      <c r="E242" s="296"/>
      <c r="F242" s="296"/>
      <c r="G242" s="296"/>
      <c r="H242" s="296"/>
      <c r="I242" s="296"/>
      <c r="J242" s="296"/>
      <c r="K242" s="296"/>
      <c r="L242" s="296"/>
      <c r="M242" s="296"/>
      <c r="N242" s="296"/>
      <c r="O242" s="297"/>
    </row>
    <row r="243" spans="1:15" s="291" customFormat="1" ht="12">
      <c r="A243" s="296"/>
      <c r="B243" s="296"/>
      <c r="C243" s="296"/>
      <c r="D243" s="296"/>
      <c r="E243" s="296"/>
      <c r="F243" s="296"/>
      <c r="G243" s="296"/>
      <c r="H243" s="296"/>
      <c r="I243" s="296"/>
      <c r="J243" s="296"/>
      <c r="K243" s="296"/>
      <c r="L243" s="296"/>
      <c r="M243" s="296"/>
      <c r="N243" s="296"/>
      <c r="O243" s="297"/>
    </row>
    <row r="244" spans="1:15" s="291" customFormat="1" ht="12">
      <c r="A244" s="296"/>
      <c r="B244" s="296"/>
      <c r="C244" s="296"/>
      <c r="D244" s="296"/>
      <c r="E244" s="296"/>
      <c r="F244" s="296"/>
      <c r="G244" s="296"/>
      <c r="H244" s="296"/>
      <c r="I244" s="296"/>
      <c r="J244" s="296"/>
      <c r="K244" s="296"/>
      <c r="L244" s="296"/>
      <c r="M244" s="296"/>
      <c r="N244" s="296"/>
      <c r="O244" s="297"/>
    </row>
    <row r="245" spans="1:15" s="291" customFormat="1" ht="12">
      <c r="A245" s="296"/>
      <c r="B245" s="296"/>
      <c r="C245" s="296"/>
      <c r="D245" s="296"/>
      <c r="E245" s="296"/>
      <c r="F245" s="296"/>
      <c r="G245" s="296"/>
      <c r="H245" s="296"/>
      <c r="I245" s="296"/>
      <c r="J245" s="296"/>
      <c r="K245" s="296"/>
      <c r="L245" s="296"/>
      <c r="M245" s="296"/>
      <c r="N245" s="296"/>
      <c r="O245" s="297"/>
    </row>
    <row r="246" spans="1:15" s="291" customFormat="1" ht="12">
      <c r="A246" s="296"/>
      <c r="B246" s="296"/>
      <c r="C246" s="296"/>
      <c r="D246" s="296"/>
      <c r="E246" s="296"/>
      <c r="F246" s="296"/>
      <c r="G246" s="296"/>
      <c r="H246" s="296"/>
      <c r="I246" s="296"/>
      <c r="J246" s="296"/>
      <c r="K246" s="296"/>
      <c r="L246" s="296"/>
      <c r="M246" s="296"/>
      <c r="N246" s="296"/>
      <c r="O246" s="297"/>
    </row>
    <row r="247" spans="1:15" s="291" customFormat="1" ht="12">
      <c r="A247" s="296"/>
      <c r="B247" s="296"/>
      <c r="C247" s="296"/>
      <c r="D247" s="296"/>
      <c r="E247" s="296"/>
      <c r="F247" s="296"/>
      <c r="G247" s="296"/>
      <c r="H247" s="296"/>
      <c r="I247" s="296"/>
      <c r="J247" s="296"/>
      <c r="K247" s="296"/>
      <c r="L247" s="296"/>
      <c r="M247" s="296"/>
      <c r="N247" s="296"/>
      <c r="O247" s="297"/>
    </row>
    <row r="248" spans="1:15" s="291" customFormat="1" ht="12">
      <c r="A248" s="296"/>
      <c r="B248" s="296"/>
      <c r="C248" s="296"/>
      <c r="D248" s="296"/>
      <c r="E248" s="296"/>
      <c r="F248" s="296"/>
      <c r="G248" s="296"/>
      <c r="H248" s="296"/>
      <c r="I248" s="296"/>
      <c r="J248" s="296"/>
      <c r="K248" s="296"/>
      <c r="L248" s="296"/>
      <c r="M248" s="296"/>
      <c r="N248" s="296"/>
      <c r="O248" s="297"/>
    </row>
    <row r="249" spans="1:15" s="291" customFormat="1" ht="12">
      <c r="A249" s="296"/>
      <c r="B249" s="296"/>
      <c r="C249" s="296"/>
      <c r="D249" s="296"/>
      <c r="E249" s="296"/>
      <c r="F249" s="296"/>
      <c r="G249" s="296"/>
      <c r="H249" s="296"/>
      <c r="I249" s="296"/>
      <c r="J249" s="296"/>
      <c r="K249" s="296"/>
      <c r="L249" s="296"/>
      <c r="M249" s="296"/>
      <c r="N249" s="296"/>
      <c r="O249" s="297"/>
    </row>
    <row r="250" spans="1:15" s="291" customFormat="1" ht="12">
      <c r="A250" s="296"/>
      <c r="B250" s="296"/>
      <c r="C250" s="296"/>
      <c r="D250" s="296"/>
      <c r="E250" s="296"/>
      <c r="F250" s="296"/>
      <c r="G250" s="296"/>
      <c r="H250" s="296"/>
      <c r="I250" s="296"/>
      <c r="J250" s="296"/>
      <c r="K250" s="296"/>
      <c r="L250" s="296"/>
      <c r="M250" s="296"/>
      <c r="N250" s="296"/>
      <c r="O250" s="297"/>
    </row>
    <row r="251" spans="1:15" s="291" customFormat="1" ht="12">
      <c r="A251" s="296"/>
      <c r="B251" s="296"/>
      <c r="C251" s="296"/>
      <c r="D251" s="296"/>
      <c r="E251" s="296"/>
      <c r="F251" s="296"/>
      <c r="G251" s="296"/>
      <c r="H251" s="296"/>
      <c r="I251" s="296"/>
      <c r="J251" s="296"/>
      <c r="K251" s="296"/>
      <c r="L251" s="296"/>
      <c r="M251" s="296"/>
      <c r="N251" s="296"/>
      <c r="O251" s="297"/>
    </row>
    <row r="252" spans="1:15" s="291" customFormat="1" ht="12">
      <c r="A252" s="296"/>
      <c r="B252" s="296"/>
      <c r="C252" s="296"/>
      <c r="D252" s="296"/>
      <c r="E252" s="296"/>
      <c r="F252" s="296"/>
      <c r="G252" s="296"/>
      <c r="H252" s="296"/>
      <c r="I252" s="296"/>
      <c r="J252" s="296"/>
      <c r="K252" s="296"/>
      <c r="L252" s="296"/>
      <c r="M252" s="296"/>
      <c r="N252" s="296"/>
      <c r="O252" s="297"/>
    </row>
    <row r="253" spans="1:15" s="291" customFormat="1" ht="12">
      <c r="A253" s="296"/>
      <c r="B253" s="296"/>
      <c r="C253" s="296"/>
      <c r="D253" s="296"/>
      <c r="E253" s="296"/>
      <c r="F253" s="296"/>
      <c r="G253" s="296"/>
      <c r="H253" s="296"/>
      <c r="I253" s="296"/>
      <c r="J253" s="296"/>
      <c r="K253" s="296"/>
      <c r="L253" s="296"/>
      <c r="M253" s="296"/>
      <c r="N253" s="296"/>
      <c r="O253" s="297"/>
    </row>
    <row r="254" spans="1:15" s="291" customFormat="1" ht="12">
      <c r="A254" s="296"/>
      <c r="B254" s="296"/>
      <c r="C254" s="296"/>
      <c r="D254" s="296"/>
      <c r="E254" s="296"/>
      <c r="F254" s="296"/>
      <c r="G254" s="296"/>
      <c r="H254" s="296"/>
      <c r="I254" s="296"/>
      <c r="J254" s="296"/>
      <c r="K254" s="296"/>
      <c r="L254" s="296"/>
      <c r="M254" s="296"/>
      <c r="N254" s="296"/>
      <c r="O254" s="297"/>
    </row>
    <row r="255" spans="1:15" s="291" customFormat="1" ht="12">
      <c r="A255" s="296"/>
      <c r="B255" s="296"/>
      <c r="C255" s="296"/>
      <c r="D255" s="296"/>
      <c r="E255" s="296"/>
      <c r="F255" s="296"/>
      <c r="G255" s="296"/>
      <c r="H255" s="296"/>
      <c r="I255" s="296"/>
      <c r="J255" s="296"/>
      <c r="K255" s="296"/>
      <c r="L255" s="296"/>
      <c r="M255" s="296"/>
      <c r="N255" s="296"/>
      <c r="O255" s="297"/>
    </row>
    <row r="256" spans="1:15" s="291" customFormat="1" ht="12">
      <c r="A256" s="296"/>
      <c r="B256" s="296"/>
      <c r="C256" s="296"/>
      <c r="D256" s="296"/>
      <c r="E256" s="296"/>
      <c r="F256" s="296"/>
      <c r="G256" s="296"/>
      <c r="H256" s="296"/>
      <c r="I256" s="296"/>
      <c r="J256" s="296"/>
      <c r="K256" s="296"/>
      <c r="L256" s="296"/>
      <c r="M256" s="296"/>
      <c r="N256" s="296"/>
      <c r="O256" s="297"/>
    </row>
    <row r="257" spans="1:15" s="291" customFormat="1" ht="12">
      <c r="A257" s="296"/>
      <c r="B257" s="296"/>
      <c r="C257" s="296"/>
      <c r="D257" s="296"/>
      <c r="E257" s="296"/>
      <c r="F257" s="296"/>
      <c r="G257" s="296"/>
      <c r="H257" s="296"/>
      <c r="I257" s="296"/>
      <c r="J257" s="296"/>
      <c r="K257" s="296"/>
      <c r="L257" s="296"/>
      <c r="M257" s="296"/>
      <c r="N257" s="296"/>
      <c r="O257" s="297"/>
    </row>
    <row r="258" spans="1:15" s="291" customFormat="1" ht="12">
      <c r="A258" s="296"/>
      <c r="B258" s="296"/>
      <c r="C258" s="296"/>
      <c r="D258" s="296"/>
      <c r="E258" s="296"/>
      <c r="F258" s="296"/>
      <c r="G258" s="296"/>
      <c r="H258" s="296"/>
      <c r="I258" s="296"/>
      <c r="J258" s="296"/>
      <c r="K258" s="296"/>
      <c r="L258" s="296"/>
      <c r="M258" s="296"/>
      <c r="N258" s="296"/>
      <c r="O258" s="297"/>
    </row>
    <row r="259" spans="1:15" s="291" customFormat="1" ht="12">
      <c r="A259" s="296"/>
      <c r="B259" s="296"/>
      <c r="C259" s="296"/>
      <c r="D259" s="296"/>
      <c r="E259" s="296"/>
      <c r="F259" s="296"/>
      <c r="G259" s="296"/>
      <c r="H259" s="296"/>
      <c r="I259" s="296"/>
      <c r="J259" s="296"/>
      <c r="K259" s="296"/>
      <c r="L259" s="296"/>
      <c r="M259" s="296"/>
      <c r="N259" s="296"/>
      <c r="O259" s="297"/>
    </row>
    <row r="260" spans="1:15" s="291" customFormat="1" ht="12">
      <c r="A260" s="296"/>
      <c r="B260" s="296"/>
      <c r="C260" s="296"/>
      <c r="D260" s="296"/>
      <c r="E260" s="296"/>
      <c r="F260" s="296"/>
      <c r="G260" s="296"/>
      <c r="H260" s="296"/>
      <c r="I260" s="296"/>
      <c r="J260" s="296"/>
      <c r="K260" s="296"/>
      <c r="L260" s="296"/>
      <c r="M260" s="296"/>
      <c r="N260" s="296"/>
      <c r="O260" s="297"/>
    </row>
    <row r="261" spans="1:15" s="291" customFormat="1" ht="12">
      <c r="A261" s="296"/>
      <c r="B261" s="296"/>
      <c r="C261" s="296"/>
      <c r="D261" s="296"/>
      <c r="E261" s="296"/>
      <c r="F261" s="296"/>
      <c r="G261" s="296"/>
      <c r="H261" s="296"/>
      <c r="I261" s="296"/>
      <c r="J261" s="296"/>
      <c r="K261" s="296"/>
      <c r="L261" s="296"/>
      <c r="M261" s="296"/>
      <c r="N261" s="296"/>
      <c r="O261" s="297"/>
    </row>
    <row r="262" spans="1:15" s="291" customFormat="1" ht="12">
      <c r="A262" s="296"/>
      <c r="B262" s="296"/>
      <c r="C262" s="296"/>
      <c r="D262" s="296"/>
      <c r="E262" s="296"/>
      <c r="F262" s="296"/>
      <c r="G262" s="296"/>
      <c r="H262" s="296"/>
      <c r="I262" s="296"/>
      <c r="J262" s="296"/>
      <c r="K262" s="296"/>
      <c r="L262" s="296"/>
      <c r="M262" s="296"/>
      <c r="N262" s="296"/>
      <c r="O262" s="297"/>
    </row>
    <row r="263" spans="1:15" s="291" customFormat="1" ht="12">
      <c r="A263" s="296"/>
      <c r="B263" s="296"/>
      <c r="C263" s="296"/>
      <c r="D263" s="296"/>
      <c r="E263" s="296"/>
      <c r="F263" s="296"/>
      <c r="G263" s="296"/>
      <c r="H263" s="296"/>
      <c r="I263" s="296"/>
      <c r="J263" s="296"/>
      <c r="K263" s="296"/>
      <c r="L263" s="296"/>
      <c r="M263" s="296"/>
      <c r="N263" s="296"/>
      <c r="O263" s="297"/>
    </row>
    <row r="264" spans="1:15" s="291" customFormat="1" ht="12">
      <c r="A264" s="296"/>
      <c r="B264" s="296"/>
      <c r="C264" s="296"/>
      <c r="D264" s="296"/>
      <c r="E264" s="296"/>
      <c r="F264" s="296"/>
      <c r="G264" s="296"/>
      <c r="H264" s="296"/>
      <c r="I264" s="296"/>
      <c r="J264" s="296"/>
      <c r="K264" s="296"/>
      <c r="L264" s="296"/>
      <c r="M264" s="296"/>
      <c r="N264" s="296"/>
      <c r="O264" s="297"/>
    </row>
    <row r="265" spans="1:15" s="291" customFormat="1" ht="12">
      <c r="A265" s="296"/>
      <c r="B265" s="296"/>
      <c r="C265" s="296"/>
      <c r="D265" s="296"/>
      <c r="E265" s="296"/>
      <c r="F265" s="296"/>
      <c r="G265" s="296"/>
      <c r="H265" s="296"/>
      <c r="I265" s="296"/>
      <c r="J265" s="296"/>
      <c r="K265" s="296"/>
      <c r="L265" s="296"/>
      <c r="M265" s="296"/>
      <c r="N265" s="296"/>
      <c r="O265" s="297"/>
    </row>
    <row r="266" spans="1:15" s="291" customFormat="1" ht="12">
      <c r="A266" s="296"/>
      <c r="B266" s="296"/>
      <c r="C266" s="296"/>
      <c r="D266" s="296"/>
      <c r="E266" s="296"/>
      <c r="F266" s="296"/>
      <c r="G266" s="296"/>
      <c r="H266" s="296"/>
      <c r="I266" s="296"/>
      <c r="J266" s="296"/>
      <c r="K266" s="296"/>
      <c r="L266" s="296"/>
      <c r="M266" s="296"/>
      <c r="N266" s="296"/>
      <c r="O266" s="297"/>
    </row>
    <row r="267" spans="1:15" s="291" customFormat="1" ht="12">
      <c r="A267" s="296"/>
      <c r="B267" s="296"/>
      <c r="C267" s="296"/>
      <c r="D267" s="296"/>
      <c r="E267" s="296"/>
      <c r="F267" s="296"/>
      <c r="G267" s="296"/>
      <c r="H267" s="296"/>
      <c r="I267" s="296"/>
      <c r="J267" s="296"/>
      <c r="K267" s="296"/>
      <c r="L267" s="296"/>
      <c r="M267" s="296"/>
      <c r="N267" s="296"/>
      <c r="O267" s="297"/>
    </row>
    <row r="268" spans="1:15" s="291" customFormat="1" ht="12">
      <c r="A268" s="296"/>
      <c r="B268" s="296"/>
      <c r="C268" s="296"/>
      <c r="D268" s="296"/>
      <c r="E268" s="296"/>
      <c r="F268" s="296"/>
      <c r="G268" s="296"/>
      <c r="H268" s="296"/>
      <c r="I268" s="296"/>
      <c r="J268" s="296"/>
      <c r="K268" s="296"/>
      <c r="L268" s="296"/>
      <c r="M268" s="296"/>
      <c r="N268" s="296"/>
      <c r="O268" s="297"/>
    </row>
    <row r="269" spans="1:15" s="291" customFormat="1" ht="12">
      <c r="A269" s="296"/>
      <c r="B269" s="296"/>
      <c r="C269" s="296"/>
      <c r="D269" s="296"/>
      <c r="E269" s="296"/>
      <c r="F269" s="296"/>
      <c r="G269" s="296"/>
      <c r="H269" s="296"/>
      <c r="I269" s="296"/>
      <c r="J269" s="296"/>
      <c r="K269" s="296"/>
      <c r="L269" s="296"/>
      <c r="M269" s="296"/>
      <c r="N269" s="296"/>
      <c r="O269" s="297"/>
    </row>
    <row r="270" spans="1:15" s="291" customFormat="1" ht="12">
      <c r="A270" s="296"/>
      <c r="B270" s="296"/>
      <c r="C270" s="296"/>
      <c r="D270" s="296"/>
      <c r="E270" s="296"/>
      <c r="F270" s="296"/>
      <c r="G270" s="296"/>
      <c r="H270" s="296"/>
      <c r="I270" s="296"/>
      <c r="J270" s="296"/>
      <c r="K270" s="296"/>
      <c r="L270" s="296"/>
      <c r="M270" s="296"/>
      <c r="N270" s="296"/>
      <c r="O270" s="297"/>
    </row>
    <row r="271" spans="1:15" s="291" customFormat="1" ht="12">
      <c r="A271" s="296"/>
      <c r="B271" s="296"/>
      <c r="C271" s="296"/>
      <c r="D271" s="296"/>
      <c r="E271" s="296"/>
      <c r="F271" s="296"/>
      <c r="G271" s="296"/>
      <c r="H271" s="296"/>
      <c r="I271" s="296"/>
      <c r="J271" s="296"/>
      <c r="K271" s="296"/>
      <c r="L271" s="296"/>
      <c r="M271" s="296"/>
      <c r="N271" s="296"/>
      <c r="O271" s="297"/>
    </row>
    <row r="272" spans="1:15" s="291" customFormat="1" ht="12">
      <c r="A272" s="296"/>
      <c r="B272" s="296"/>
      <c r="C272" s="296"/>
      <c r="D272" s="296"/>
      <c r="E272" s="296"/>
      <c r="F272" s="296"/>
      <c r="G272" s="296"/>
      <c r="H272" s="296"/>
      <c r="I272" s="296"/>
      <c r="J272" s="296"/>
      <c r="K272" s="296"/>
      <c r="L272" s="296"/>
      <c r="M272" s="296"/>
      <c r="N272" s="296"/>
      <c r="O272" s="297"/>
    </row>
    <row r="273" spans="1:15" s="291" customFormat="1" ht="12">
      <c r="A273" s="296"/>
      <c r="B273" s="296"/>
      <c r="C273" s="296"/>
      <c r="D273" s="296"/>
      <c r="E273" s="296"/>
      <c r="F273" s="296"/>
      <c r="G273" s="296"/>
      <c r="H273" s="296"/>
      <c r="I273" s="296"/>
      <c r="J273" s="296"/>
      <c r="K273" s="296"/>
      <c r="L273" s="296"/>
      <c r="M273" s="296"/>
      <c r="N273" s="296"/>
      <c r="O273" s="297"/>
    </row>
    <row r="274" spans="1:15" s="291" customFormat="1" ht="12">
      <c r="A274" s="296"/>
      <c r="B274" s="296"/>
      <c r="C274" s="296"/>
      <c r="D274" s="296"/>
      <c r="E274" s="296"/>
      <c r="F274" s="296"/>
      <c r="G274" s="296"/>
      <c r="H274" s="296"/>
      <c r="I274" s="296"/>
      <c r="J274" s="296"/>
      <c r="K274" s="296"/>
      <c r="L274" s="296"/>
      <c r="M274" s="296"/>
      <c r="N274" s="296"/>
      <c r="O274" s="297"/>
    </row>
    <row r="275" spans="1:15" s="291" customFormat="1" ht="12">
      <c r="A275" s="296"/>
      <c r="B275" s="296"/>
      <c r="C275" s="296"/>
      <c r="D275" s="296"/>
      <c r="E275" s="296"/>
      <c r="F275" s="296"/>
      <c r="G275" s="296"/>
      <c r="H275" s="296"/>
      <c r="I275" s="296"/>
      <c r="J275" s="296"/>
      <c r="K275" s="296"/>
      <c r="L275" s="296"/>
      <c r="M275" s="296"/>
      <c r="N275" s="296"/>
      <c r="O275" s="297"/>
    </row>
    <row r="276" spans="1:15" s="291" customFormat="1" ht="12">
      <c r="A276" s="296"/>
      <c r="B276" s="296"/>
      <c r="C276" s="296"/>
      <c r="D276" s="296"/>
      <c r="E276" s="296"/>
      <c r="F276" s="296"/>
      <c r="G276" s="296"/>
      <c r="H276" s="296"/>
      <c r="I276" s="296"/>
      <c r="J276" s="296"/>
      <c r="K276" s="296"/>
      <c r="L276" s="296"/>
      <c r="M276" s="296"/>
      <c r="N276" s="296"/>
      <c r="O276" s="297"/>
    </row>
    <row r="277" spans="1:15" s="291" customFormat="1" ht="12">
      <c r="A277" s="296"/>
      <c r="B277" s="296"/>
      <c r="C277" s="296"/>
      <c r="D277" s="296"/>
      <c r="E277" s="296"/>
      <c r="F277" s="296"/>
      <c r="G277" s="296"/>
      <c r="H277" s="296"/>
      <c r="I277" s="296"/>
      <c r="J277" s="296"/>
      <c r="K277" s="296"/>
      <c r="L277" s="296"/>
      <c r="M277" s="296"/>
      <c r="N277" s="296"/>
      <c r="O277" s="297"/>
    </row>
    <row r="278" spans="1:15" s="291" customFormat="1" ht="12">
      <c r="A278" s="296"/>
      <c r="B278" s="296"/>
      <c r="C278" s="296"/>
      <c r="D278" s="296"/>
      <c r="E278" s="296"/>
      <c r="F278" s="296"/>
      <c r="G278" s="296"/>
      <c r="H278" s="296"/>
      <c r="I278" s="296"/>
      <c r="J278" s="296"/>
      <c r="K278" s="296"/>
      <c r="L278" s="296"/>
      <c r="M278" s="296"/>
      <c r="N278" s="296"/>
      <c r="O278" s="297"/>
    </row>
    <row r="279" spans="1:15" s="291" customFormat="1" ht="12">
      <c r="A279" s="296"/>
      <c r="B279" s="296"/>
      <c r="C279" s="296"/>
      <c r="D279" s="296"/>
      <c r="E279" s="296"/>
      <c r="F279" s="296"/>
      <c r="G279" s="296"/>
      <c r="H279" s="296"/>
      <c r="I279" s="296"/>
      <c r="J279" s="296"/>
      <c r="K279" s="296"/>
      <c r="L279" s="296"/>
      <c r="M279" s="296"/>
      <c r="N279" s="296"/>
      <c r="O279" s="297"/>
    </row>
    <row r="280" spans="1:15" s="291" customFormat="1" ht="12">
      <c r="A280" s="296"/>
      <c r="B280" s="296"/>
      <c r="C280" s="296"/>
      <c r="D280" s="296"/>
      <c r="E280" s="296"/>
      <c r="F280" s="296"/>
      <c r="G280" s="296"/>
      <c r="H280" s="296"/>
      <c r="I280" s="296"/>
      <c r="J280" s="296"/>
      <c r="K280" s="296"/>
      <c r="L280" s="296"/>
      <c r="M280" s="296"/>
      <c r="N280" s="296"/>
      <c r="O280" s="297"/>
    </row>
    <row r="281" spans="1:15" s="291" customFormat="1" ht="12">
      <c r="A281" s="296"/>
      <c r="B281" s="296"/>
      <c r="C281" s="296"/>
      <c r="D281" s="296"/>
      <c r="E281" s="296"/>
      <c r="F281" s="296"/>
      <c r="G281" s="296"/>
      <c r="H281" s="296"/>
      <c r="I281" s="296"/>
      <c r="J281" s="296"/>
      <c r="K281" s="296"/>
      <c r="L281" s="296"/>
      <c r="M281" s="296"/>
      <c r="N281" s="296"/>
      <c r="O281" s="297"/>
    </row>
    <row r="282" spans="1:15" s="291" customFormat="1" ht="12">
      <c r="A282" s="296"/>
      <c r="B282" s="296"/>
      <c r="C282" s="296"/>
      <c r="D282" s="296"/>
      <c r="E282" s="296"/>
      <c r="F282" s="296"/>
      <c r="G282" s="296"/>
      <c r="H282" s="296"/>
      <c r="I282" s="296"/>
      <c r="J282" s="296"/>
      <c r="K282" s="296"/>
      <c r="L282" s="296"/>
      <c r="M282" s="296"/>
      <c r="N282" s="296"/>
      <c r="O282" s="297"/>
    </row>
    <row r="283" spans="1:15" s="291" customFormat="1" ht="12">
      <c r="A283" s="296"/>
      <c r="B283" s="296"/>
      <c r="C283" s="296"/>
      <c r="D283" s="296"/>
      <c r="E283" s="296"/>
      <c r="F283" s="296"/>
      <c r="G283" s="296"/>
      <c r="H283" s="296"/>
      <c r="I283" s="296"/>
      <c r="J283" s="296"/>
      <c r="K283" s="296"/>
      <c r="L283" s="296"/>
      <c r="M283" s="296"/>
      <c r="N283" s="296"/>
      <c r="O283" s="297"/>
    </row>
    <row r="284" spans="1:15" s="291" customFormat="1" ht="12">
      <c r="A284" s="296"/>
      <c r="B284" s="296"/>
      <c r="C284" s="296"/>
      <c r="D284" s="296"/>
      <c r="E284" s="296"/>
      <c r="F284" s="296"/>
      <c r="G284" s="296"/>
      <c r="H284" s="296"/>
      <c r="I284" s="296"/>
      <c r="J284" s="296"/>
      <c r="K284" s="296"/>
      <c r="L284" s="296"/>
      <c r="M284" s="296"/>
      <c r="N284" s="296"/>
      <c r="O284" s="297"/>
    </row>
    <row r="285" spans="1:15" s="291" customFormat="1" ht="12">
      <c r="A285" s="296"/>
      <c r="B285" s="296"/>
      <c r="C285" s="296"/>
      <c r="D285" s="296"/>
      <c r="E285" s="296"/>
      <c r="F285" s="296"/>
      <c r="G285" s="296"/>
      <c r="H285" s="296"/>
      <c r="I285" s="296"/>
      <c r="J285" s="296"/>
      <c r="K285" s="296"/>
      <c r="L285" s="296"/>
      <c r="M285" s="296"/>
      <c r="N285" s="296"/>
      <c r="O285" s="297"/>
    </row>
    <row r="286" spans="1:15" s="291" customFormat="1" ht="12">
      <c r="A286" s="296"/>
      <c r="B286" s="296"/>
      <c r="C286" s="296"/>
      <c r="D286" s="296"/>
      <c r="E286" s="296"/>
      <c r="F286" s="296"/>
      <c r="G286" s="296"/>
      <c r="H286" s="296"/>
      <c r="I286" s="296"/>
      <c r="J286" s="296"/>
      <c r="K286" s="296"/>
      <c r="L286" s="296"/>
      <c r="M286" s="296"/>
      <c r="N286" s="296"/>
      <c r="O286" s="297"/>
    </row>
    <row r="287" spans="1:15" s="291" customFormat="1" ht="12">
      <c r="A287" s="296"/>
      <c r="B287" s="296"/>
      <c r="C287" s="296"/>
      <c r="D287" s="296"/>
      <c r="E287" s="296"/>
      <c r="F287" s="296"/>
      <c r="G287" s="296"/>
      <c r="H287" s="296"/>
      <c r="I287" s="296"/>
      <c r="J287" s="296"/>
      <c r="K287" s="296"/>
      <c r="L287" s="296"/>
      <c r="M287" s="296"/>
      <c r="N287" s="296"/>
      <c r="O287" s="297"/>
    </row>
    <row r="288" spans="1:15" s="291" customFormat="1" ht="12">
      <c r="A288" s="296"/>
      <c r="B288" s="296"/>
      <c r="C288" s="296"/>
      <c r="D288" s="296"/>
      <c r="E288" s="296"/>
      <c r="F288" s="296"/>
      <c r="G288" s="296"/>
      <c r="H288" s="296"/>
      <c r="I288" s="296"/>
      <c r="J288" s="296"/>
      <c r="K288" s="296"/>
      <c r="L288" s="296"/>
      <c r="M288" s="296"/>
      <c r="N288" s="296"/>
      <c r="O288" s="297"/>
    </row>
    <row r="289" spans="1:15" s="291" customFormat="1" ht="12">
      <c r="A289" s="296"/>
      <c r="B289" s="296"/>
      <c r="C289" s="296"/>
      <c r="D289" s="296"/>
      <c r="E289" s="296"/>
      <c r="F289" s="296"/>
      <c r="G289" s="296"/>
      <c r="H289" s="296"/>
      <c r="I289" s="296"/>
      <c r="J289" s="296"/>
      <c r="K289" s="296"/>
      <c r="L289" s="296"/>
      <c r="M289" s="296"/>
      <c r="N289" s="296"/>
      <c r="O289" s="297"/>
    </row>
    <row r="290" spans="1:15" s="291" customFormat="1" ht="12">
      <c r="A290" s="296"/>
      <c r="B290" s="296"/>
      <c r="C290" s="296"/>
      <c r="D290" s="296"/>
      <c r="E290" s="296"/>
      <c r="F290" s="296"/>
      <c r="G290" s="296"/>
      <c r="H290" s="296"/>
      <c r="I290" s="296"/>
      <c r="J290" s="296"/>
      <c r="K290" s="296"/>
      <c r="L290" s="296"/>
      <c r="M290" s="296"/>
      <c r="N290" s="296"/>
      <c r="O290" s="297"/>
    </row>
    <row r="291" spans="1:15" s="291" customFormat="1" ht="12">
      <c r="A291" s="296"/>
      <c r="B291" s="296"/>
      <c r="C291" s="296"/>
      <c r="D291" s="296"/>
      <c r="E291" s="296"/>
      <c r="F291" s="296"/>
      <c r="G291" s="296"/>
      <c r="H291" s="296"/>
      <c r="I291" s="296"/>
      <c r="J291" s="296"/>
      <c r="K291" s="296"/>
      <c r="L291" s="296"/>
      <c r="M291" s="296"/>
      <c r="N291" s="296"/>
      <c r="O291" s="297"/>
    </row>
    <row r="292" spans="1:15" s="291" customFormat="1" ht="12">
      <c r="A292" s="296"/>
      <c r="B292" s="296"/>
      <c r="C292" s="296"/>
      <c r="D292" s="296"/>
      <c r="E292" s="296"/>
      <c r="F292" s="296"/>
      <c r="G292" s="296"/>
      <c r="H292" s="296"/>
      <c r="I292" s="296"/>
      <c r="J292" s="296"/>
      <c r="K292" s="296"/>
      <c r="L292" s="296"/>
      <c r="M292" s="296"/>
      <c r="N292" s="296"/>
      <c r="O292" s="297"/>
    </row>
    <row r="293" spans="1:15" s="291" customFormat="1" ht="12">
      <c r="A293" s="296"/>
      <c r="B293" s="296"/>
      <c r="C293" s="296"/>
      <c r="D293" s="296"/>
      <c r="E293" s="296"/>
      <c r="F293" s="296"/>
      <c r="G293" s="296"/>
      <c r="H293" s="296"/>
      <c r="I293" s="296"/>
      <c r="J293" s="296"/>
      <c r="K293" s="296"/>
      <c r="L293" s="296"/>
      <c r="M293" s="296"/>
      <c r="N293" s="296"/>
      <c r="O293" s="297"/>
    </row>
    <row r="294" spans="1:15" s="291" customFormat="1" ht="12">
      <c r="A294" s="296"/>
      <c r="B294" s="296"/>
      <c r="C294" s="296"/>
      <c r="D294" s="296"/>
      <c r="E294" s="296"/>
      <c r="F294" s="296"/>
      <c r="G294" s="296"/>
      <c r="H294" s="296"/>
      <c r="I294" s="296"/>
      <c r="J294" s="296"/>
      <c r="K294" s="296"/>
      <c r="L294" s="296"/>
      <c r="M294" s="296"/>
      <c r="N294" s="296"/>
      <c r="O294" s="297"/>
    </row>
    <row r="295" spans="1:15" s="291" customFormat="1" ht="12">
      <c r="A295" s="296"/>
      <c r="B295" s="296"/>
      <c r="C295" s="296"/>
      <c r="D295" s="296"/>
      <c r="E295" s="296"/>
      <c r="F295" s="296"/>
      <c r="G295" s="296"/>
      <c r="H295" s="296"/>
      <c r="I295" s="296"/>
      <c r="J295" s="296"/>
      <c r="K295" s="296"/>
      <c r="L295" s="296"/>
      <c r="M295" s="296"/>
      <c r="N295" s="296"/>
      <c r="O295" s="297"/>
    </row>
    <row r="296" spans="1:15" s="291" customFormat="1" ht="12">
      <c r="A296" s="296"/>
      <c r="B296" s="296"/>
      <c r="C296" s="296"/>
      <c r="D296" s="296"/>
      <c r="E296" s="296"/>
      <c r="F296" s="296"/>
      <c r="G296" s="296"/>
      <c r="H296" s="296"/>
      <c r="I296" s="296"/>
      <c r="J296" s="296"/>
      <c r="K296" s="296"/>
      <c r="L296" s="296"/>
      <c r="M296" s="296"/>
      <c r="N296" s="296"/>
      <c r="O296" s="297"/>
    </row>
    <row r="297" spans="1:15" s="291" customFormat="1" ht="12">
      <c r="A297" s="296"/>
      <c r="B297" s="296"/>
      <c r="C297" s="296"/>
      <c r="D297" s="296"/>
      <c r="E297" s="296"/>
      <c r="F297" s="296"/>
      <c r="G297" s="296"/>
      <c r="H297" s="296"/>
      <c r="I297" s="296"/>
      <c r="J297" s="296"/>
      <c r="K297" s="296"/>
      <c r="L297" s="296"/>
      <c r="M297" s="296"/>
      <c r="N297" s="296"/>
      <c r="O297" s="297"/>
    </row>
    <row r="298" spans="1:15" s="291" customFormat="1" ht="12">
      <c r="A298" s="296"/>
      <c r="B298" s="296"/>
      <c r="C298" s="296"/>
      <c r="D298" s="296"/>
      <c r="E298" s="296"/>
      <c r="F298" s="296"/>
      <c r="G298" s="296"/>
      <c r="H298" s="296"/>
      <c r="I298" s="296"/>
      <c r="J298" s="296"/>
      <c r="K298" s="296"/>
      <c r="L298" s="296"/>
      <c r="M298" s="296"/>
      <c r="N298" s="296"/>
      <c r="O298" s="297"/>
    </row>
    <row r="299" spans="1:15" s="291" customFormat="1" ht="12">
      <c r="A299" s="296"/>
      <c r="B299" s="296"/>
      <c r="C299" s="296"/>
      <c r="D299" s="296"/>
      <c r="E299" s="296"/>
      <c r="F299" s="296"/>
      <c r="G299" s="296"/>
      <c r="H299" s="296"/>
      <c r="I299" s="296"/>
      <c r="J299" s="296"/>
      <c r="K299" s="296"/>
      <c r="L299" s="296"/>
      <c r="M299" s="296"/>
      <c r="N299" s="296"/>
      <c r="O299" s="297"/>
    </row>
    <row r="300" spans="1:15" s="291" customFormat="1" ht="12">
      <c r="A300" s="296"/>
      <c r="B300" s="296"/>
      <c r="C300" s="296"/>
      <c r="D300" s="296"/>
      <c r="E300" s="296"/>
      <c r="F300" s="296"/>
      <c r="G300" s="296"/>
      <c r="H300" s="296"/>
      <c r="I300" s="296"/>
      <c r="J300" s="296"/>
      <c r="K300" s="296"/>
      <c r="L300" s="296"/>
      <c r="M300" s="296"/>
      <c r="N300" s="296"/>
      <c r="O300" s="297"/>
    </row>
    <row r="301" spans="1:15" s="291" customFormat="1" ht="12">
      <c r="A301" s="296"/>
      <c r="B301" s="296"/>
      <c r="C301" s="296"/>
      <c r="D301" s="296"/>
      <c r="E301" s="296"/>
      <c r="F301" s="296"/>
      <c r="G301" s="296"/>
      <c r="H301" s="296"/>
      <c r="I301" s="296"/>
      <c r="J301" s="296"/>
      <c r="K301" s="296"/>
      <c r="L301" s="296"/>
      <c r="M301" s="296"/>
      <c r="N301" s="296"/>
      <c r="O301" s="297"/>
    </row>
    <row r="302" spans="1:15" s="291" customFormat="1" ht="12">
      <c r="A302" s="296"/>
      <c r="B302" s="296"/>
      <c r="C302" s="296"/>
      <c r="D302" s="296"/>
      <c r="E302" s="296"/>
      <c r="F302" s="296"/>
      <c r="G302" s="296"/>
      <c r="H302" s="296"/>
      <c r="I302" s="296"/>
      <c r="J302" s="296"/>
      <c r="K302" s="296"/>
      <c r="L302" s="296"/>
      <c r="M302" s="296"/>
      <c r="N302" s="296"/>
      <c r="O302" s="297"/>
    </row>
    <row r="303" spans="1:15" s="291" customFormat="1" ht="12">
      <c r="A303" s="296"/>
      <c r="B303" s="296"/>
      <c r="C303" s="296"/>
      <c r="D303" s="296"/>
      <c r="E303" s="296"/>
      <c r="F303" s="296"/>
      <c r="G303" s="296"/>
      <c r="H303" s="296"/>
      <c r="I303" s="296"/>
      <c r="J303" s="296"/>
      <c r="K303" s="296"/>
      <c r="L303" s="296"/>
      <c r="M303" s="296"/>
      <c r="N303" s="296"/>
      <c r="O303" s="297"/>
    </row>
    <row r="304" spans="1:15" s="291" customFormat="1" ht="12">
      <c r="A304" s="296"/>
      <c r="B304" s="296"/>
      <c r="C304" s="296"/>
      <c r="D304" s="296"/>
      <c r="E304" s="296"/>
      <c r="F304" s="296"/>
      <c r="G304" s="296"/>
      <c r="H304" s="296"/>
      <c r="I304" s="296"/>
      <c r="J304" s="296"/>
      <c r="K304" s="296"/>
      <c r="L304" s="296"/>
      <c r="M304" s="296"/>
      <c r="N304" s="296"/>
      <c r="O304" s="297"/>
    </row>
    <row r="305" spans="1:15" s="291" customFormat="1" ht="12">
      <c r="A305" s="296"/>
      <c r="B305" s="296"/>
      <c r="C305" s="296"/>
      <c r="D305" s="296"/>
      <c r="E305" s="296"/>
      <c r="F305" s="296"/>
      <c r="G305" s="296"/>
      <c r="H305" s="296"/>
      <c r="I305" s="296"/>
      <c r="J305" s="296"/>
      <c r="K305" s="296"/>
      <c r="L305" s="296"/>
      <c r="M305" s="296"/>
      <c r="N305" s="296"/>
      <c r="O305" s="297"/>
    </row>
    <row r="306" spans="1:15" s="291" customFormat="1" ht="12">
      <c r="A306" s="296"/>
      <c r="B306" s="296"/>
      <c r="C306" s="296"/>
      <c r="D306" s="296"/>
      <c r="E306" s="296"/>
      <c r="F306" s="296"/>
      <c r="G306" s="296"/>
      <c r="H306" s="296"/>
      <c r="I306" s="296"/>
      <c r="J306" s="296"/>
      <c r="K306" s="296"/>
      <c r="L306" s="296"/>
      <c r="M306" s="296"/>
      <c r="N306" s="296"/>
      <c r="O306" s="297"/>
    </row>
    <row r="307" spans="1:15" s="291" customFormat="1" ht="12">
      <c r="A307" s="296"/>
      <c r="B307" s="296"/>
      <c r="C307" s="296"/>
      <c r="D307" s="296"/>
      <c r="E307" s="296"/>
      <c r="F307" s="296"/>
      <c r="G307" s="296"/>
      <c r="H307" s="296"/>
      <c r="I307" s="296"/>
      <c r="J307" s="296"/>
      <c r="K307" s="296"/>
      <c r="L307" s="296"/>
      <c r="M307" s="296"/>
      <c r="N307" s="296"/>
      <c r="O307" s="297"/>
    </row>
    <row r="308" spans="1:15" s="291" customFormat="1" ht="12">
      <c r="A308" s="296"/>
      <c r="B308" s="296"/>
      <c r="C308" s="296"/>
      <c r="D308" s="296"/>
      <c r="E308" s="296"/>
      <c r="F308" s="296"/>
      <c r="G308" s="296"/>
      <c r="H308" s="296"/>
      <c r="I308" s="296"/>
      <c r="J308" s="296"/>
      <c r="K308" s="296"/>
      <c r="L308" s="296"/>
      <c r="M308" s="296"/>
      <c r="N308" s="296"/>
      <c r="O308" s="297"/>
    </row>
    <row r="309" spans="1:15" s="291" customFormat="1" ht="12">
      <c r="A309" s="296"/>
      <c r="B309" s="296"/>
      <c r="C309" s="296"/>
      <c r="D309" s="296"/>
      <c r="E309" s="296"/>
      <c r="F309" s="296"/>
      <c r="G309" s="296"/>
      <c r="H309" s="296"/>
      <c r="I309" s="296"/>
      <c r="J309" s="296"/>
      <c r="K309" s="296"/>
      <c r="L309" s="296"/>
      <c r="M309" s="296"/>
      <c r="N309" s="296"/>
      <c r="O309" s="297"/>
    </row>
    <row r="310" spans="1:15" s="291" customFormat="1" ht="12">
      <c r="A310" s="296"/>
      <c r="B310" s="296"/>
      <c r="C310" s="296"/>
      <c r="D310" s="296"/>
      <c r="E310" s="296"/>
      <c r="F310" s="296"/>
      <c r="G310" s="296"/>
      <c r="H310" s="296"/>
      <c r="I310" s="296"/>
      <c r="J310" s="296"/>
      <c r="K310" s="296"/>
      <c r="L310" s="296"/>
      <c r="M310" s="296"/>
      <c r="N310" s="296"/>
      <c r="O310" s="297"/>
    </row>
    <row r="311" spans="1:15" s="291" customFormat="1" ht="12">
      <c r="A311" s="296"/>
      <c r="B311" s="296"/>
      <c r="C311" s="296"/>
      <c r="D311" s="296"/>
      <c r="E311" s="296"/>
      <c r="F311" s="296"/>
      <c r="G311" s="296"/>
      <c r="H311" s="296"/>
      <c r="I311" s="296"/>
      <c r="J311" s="296"/>
      <c r="K311" s="296"/>
      <c r="L311" s="296"/>
      <c r="M311" s="296"/>
      <c r="N311" s="296"/>
      <c r="O311" s="297"/>
    </row>
    <row r="312" spans="1:15" s="291" customFormat="1" ht="12">
      <c r="A312" s="296"/>
      <c r="B312" s="296"/>
      <c r="C312" s="296"/>
      <c r="D312" s="296"/>
      <c r="E312" s="296"/>
      <c r="F312" s="296"/>
      <c r="G312" s="296"/>
      <c r="H312" s="296"/>
      <c r="I312" s="296"/>
      <c r="J312" s="296"/>
      <c r="K312" s="296"/>
      <c r="L312" s="296"/>
      <c r="M312" s="296"/>
      <c r="N312" s="296"/>
      <c r="O312" s="297"/>
    </row>
    <row r="313" spans="1:15" s="291" customFormat="1" ht="12">
      <c r="A313" s="296"/>
      <c r="B313" s="296"/>
      <c r="C313" s="296"/>
      <c r="D313" s="296"/>
      <c r="E313" s="296"/>
      <c r="F313" s="296"/>
      <c r="G313" s="296"/>
      <c r="H313" s="296"/>
      <c r="I313" s="296"/>
      <c r="J313" s="296"/>
      <c r="K313" s="296"/>
      <c r="L313" s="296"/>
      <c r="M313" s="296"/>
      <c r="N313" s="296"/>
      <c r="O313" s="297"/>
    </row>
    <row r="314" spans="1:15" s="291" customFormat="1" ht="12">
      <c r="A314" s="296"/>
      <c r="B314" s="296"/>
      <c r="C314" s="296"/>
      <c r="D314" s="296"/>
      <c r="E314" s="296"/>
      <c r="F314" s="296"/>
      <c r="G314" s="296"/>
      <c r="H314" s="296"/>
      <c r="I314" s="296"/>
      <c r="J314" s="296"/>
      <c r="K314" s="296"/>
      <c r="L314" s="296"/>
      <c r="M314" s="296"/>
      <c r="N314" s="296"/>
      <c r="O314" s="297"/>
    </row>
    <row r="315" spans="1:15" s="291" customFormat="1" ht="12">
      <c r="A315" s="296"/>
      <c r="B315" s="296"/>
      <c r="C315" s="296"/>
      <c r="D315" s="296"/>
      <c r="E315" s="296"/>
      <c r="F315" s="296"/>
      <c r="G315" s="296"/>
      <c r="H315" s="296"/>
      <c r="I315" s="296"/>
      <c r="J315" s="296"/>
      <c r="K315" s="296"/>
      <c r="L315" s="296"/>
      <c r="M315" s="296"/>
      <c r="N315" s="296"/>
      <c r="O315" s="297"/>
    </row>
    <row r="316" spans="1:15" s="291" customFormat="1" ht="12">
      <c r="A316" s="296"/>
      <c r="B316" s="296"/>
      <c r="C316" s="296"/>
      <c r="D316" s="296"/>
      <c r="E316" s="296"/>
      <c r="F316" s="296"/>
      <c r="G316" s="296"/>
      <c r="H316" s="296"/>
      <c r="I316" s="296"/>
      <c r="J316" s="296"/>
      <c r="K316" s="296"/>
      <c r="L316" s="296"/>
      <c r="M316" s="296"/>
      <c r="N316" s="296"/>
      <c r="O316" s="297"/>
    </row>
    <row r="317" spans="1:15" s="291" customFormat="1" ht="12">
      <c r="A317" s="296"/>
      <c r="B317" s="296"/>
      <c r="C317" s="296"/>
      <c r="D317" s="296"/>
      <c r="E317" s="296"/>
      <c r="F317" s="296"/>
      <c r="G317" s="296"/>
      <c r="H317" s="296"/>
      <c r="I317" s="296"/>
      <c r="J317" s="296"/>
      <c r="K317" s="296"/>
      <c r="L317" s="296"/>
      <c r="M317" s="296"/>
      <c r="N317" s="296"/>
      <c r="O317" s="297"/>
    </row>
    <row r="318" spans="1:15" s="291" customFormat="1" ht="12">
      <c r="A318" s="296"/>
      <c r="B318" s="296"/>
      <c r="C318" s="296"/>
      <c r="D318" s="296"/>
      <c r="E318" s="296"/>
      <c r="F318" s="296"/>
      <c r="G318" s="296"/>
      <c r="H318" s="296"/>
      <c r="I318" s="296"/>
      <c r="J318" s="296"/>
      <c r="K318" s="296"/>
      <c r="L318" s="296"/>
      <c r="M318" s="296"/>
      <c r="N318" s="296"/>
      <c r="O318" s="297"/>
    </row>
    <row r="319" spans="1:15" s="291" customFormat="1" ht="12">
      <c r="A319" s="296"/>
      <c r="B319" s="296"/>
      <c r="C319" s="296"/>
      <c r="D319" s="296"/>
      <c r="E319" s="296"/>
      <c r="F319" s="296"/>
      <c r="G319" s="296"/>
      <c r="H319" s="296"/>
      <c r="I319" s="296"/>
      <c r="J319" s="296"/>
      <c r="K319" s="296"/>
      <c r="L319" s="296"/>
      <c r="M319" s="296"/>
      <c r="N319" s="296"/>
      <c r="O319" s="297"/>
    </row>
    <row r="320" spans="1:15" s="291" customFormat="1" ht="12">
      <c r="A320" s="296"/>
      <c r="B320" s="296"/>
      <c r="C320" s="296"/>
      <c r="D320" s="296"/>
      <c r="E320" s="296"/>
      <c r="F320" s="296"/>
      <c r="G320" s="296"/>
      <c r="H320" s="296"/>
      <c r="I320" s="296"/>
      <c r="J320" s="296"/>
      <c r="K320" s="296"/>
      <c r="L320" s="296"/>
      <c r="M320" s="296"/>
      <c r="N320" s="296"/>
      <c r="O320" s="297"/>
    </row>
    <row r="321" spans="1:15" s="291" customFormat="1" ht="12">
      <c r="A321" s="296"/>
      <c r="B321" s="296"/>
      <c r="C321" s="296"/>
      <c r="D321" s="296"/>
      <c r="E321" s="296"/>
      <c r="F321" s="296"/>
      <c r="G321" s="296"/>
      <c r="H321" s="296"/>
      <c r="I321" s="296"/>
      <c r="J321" s="296"/>
      <c r="K321" s="296"/>
      <c r="L321" s="296"/>
      <c r="M321" s="296"/>
      <c r="N321" s="296"/>
      <c r="O321" s="297"/>
    </row>
    <row r="322" spans="1:15" s="291" customFormat="1" ht="12">
      <c r="A322" s="296"/>
      <c r="B322" s="296"/>
      <c r="C322" s="296"/>
      <c r="D322" s="296"/>
      <c r="E322" s="296"/>
      <c r="F322" s="296"/>
      <c r="G322" s="296"/>
      <c r="H322" s="296"/>
      <c r="I322" s="296"/>
      <c r="J322" s="296"/>
      <c r="K322" s="296"/>
      <c r="L322" s="296"/>
      <c r="M322" s="296"/>
      <c r="N322" s="296"/>
      <c r="O322" s="297"/>
    </row>
    <row r="323" spans="1:15" s="291" customFormat="1" ht="12">
      <c r="A323" s="296"/>
      <c r="B323" s="296"/>
      <c r="C323" s="296"/>
      <c r="D323" s="296"/>
      <c r="E323" s="296"/>
      <c r="F323" s="296"/>
      <c r="G323" s="296"/>
      <c r="H323" s="296"/>
      <c r="I323" s="296"/>
      <c r="J323" s="296"/>
      <c r="K323" s="296"/>
      <c r="L323" s="296"/>
      <c r="M323" s="296"/>
      <c r="N323" s="296"/>
      <c r="O323" s="297"/>
    </row>
    <row r="324" spans="1:15" s="291" customFormat="1" ht="12">
      <c r="A324" s="296"/>
      <c r="B324" s="296"/>
      <c r="C324" s="296"/>
      <c r="D324" s="296"/>
      <c r="E324" s="296"/>
      <c r="F324" s="296"/>
      <c r="G324" s="296"/>
      <c r="H324" s="296"/>
      <c r="I324" s="296"/>
      <c r="J324" s="296"/>
      <c r="K324" s="296"/>
      <c r="L324" s="296"/>
      <c r="M324" s="296"/>
      <c r="N324" s="296"/>
      <c r="O324" s="297"/>
    </row>
    <row r="325" spans="1:15" s="291" customFormat="1" ht="12">
      <c r="A325" s="296"/>
      <c r="B325" s="296"/>
      <c r="C325" s="296"/>
      <c r="D325" s="296"/>
      <c r="E325" s="296"/>
      <c r="F325" s="296"/>
      <c r="G325" s="296"/>
      <c r="H325" s="296"/>
      <c r="I325" s="296"/>
      <c r="J325" s="296"/>
      <c r="K325" s="296"/>
      <c r="L325" s="296"/>
      <c r="M325" s="296"/>
      <c r="N325" s="296"/>
      <c r="O325" s="297"/>
    </row>
    <row r="326" spans="1:15" s="291" customFormat="1" ht="12">
      <c r="A326" s="296"/>
      <c r="B326" s="296"/>
      <c r="C326" s="296"/>
      <c r="D326" s="296"/>
      <c r="E326" s="296"/>
      <c r="F326" s="296"/>
      <c r="G326" s="296"/>
      <c r="H326" s="296"/>
      <c r="I326" s="296"/>
      <c r="J326" s="296"/>
      <c r="K326" s="296"/>
      <c r="L326" s="296"/>
      <c r="M326" s="296"/>
      <c r="N326" s="296"/>
      <c r="O326" s="297"/>
    </row>
    <row r="327" spans="1:15" s="291" customFormat="1" ht="12">
      <c r="A327" s="296"/>
      <c r="B327" s="296"/>
      <c r="C327" s="296"/>
      <c r="D327" s="296"/>
      <c r="E327" s="296"/>
      <c r="F327" s="296"/>
      <c r="G327" s="296"/>
      <c r="H327" s="296"/>
      <c r="I327" s="296"/>
      <c r="J327" s="296"/>
      <c r="K327" s="296"/>
      <c r="L327" s="296"/>
      <c r="M327" s="296"/>
      <c r="N327" s="296"/>
      <c r="O327" s="297"/>
    </row>
    <row r="328" spans="1:15" s="291" customFormat="1" ht="12">
      <c r="A328" s="296"/>
      <c r="B328" s="296"/>
      <c r="C328" s="296"/>
      <c r="D328" s="296"/>
      <c r="E328" s="296"/>
      <c r="F328" s="296"/>
      <c r="G328" s="296"/>
      <c r="H328" s="296"/>
      <c r="I328" s="296"/>
      <c r="J328" s="296"/>
      <c r="K328" s="296"/>
      <c r="L328" s="296"/>
      <c r="M328" s="296"/>
      <c r="N328" s="296"/>
      <c r="O328" s="297"/>
    </row>
    <row r="329" spans="1:15" s="291" customFormat="1" ht="12">
      <c r="A329" s="296"/>
      <c r="B329" s="296"/>
      <c r="C329" s="296"/>
      <c r="D329" s="296"/>
      <c r="E329" s="296"/>
      <c r="F329" s="296"/>
      <c r="G329" s="296"/>
      <c r="H329" s="296"/>
      <c r="I329" s="296"/>
      <c r="J329" s="296"/>
      <c r="K329" s="296"/>
      <c r="L329" s="296"/>
      <c r="M329" s="296"/>
      <c r="N329" s="296"/>
      <c r="O329" s="297"/>
    </row>
    <row r="330" spans="1:15" s="291" customFormat="1" ht="12">
      <c r="A330" s="296"/>
      <c r="B330" s="296"/>
      <c r="C330" s="296"/>
      <c r="D330" s="296"/>
      <c r="E330" s="296"/>
      <c r="F330" s="296"/>
      <c r="G330" s="296"/>
      <c r="H330" s="296"/>
      <c r="I330" s="296"/>
      <c r="J330" s="296"/>
      <c r="K330" s="296"/>
      <c r="L330" s="296"/>
      <c r="M330" s="296"/>
      <c r="N330" s="296"/>
      <c r="O330" s="297"/>
    </row>
    <row r="331" spans="1:15" s="291" customFormat="1" ht="12">
      <c r="A331" s="296"/>
      <c r="B331" s="296"/>
      <c r="C331" s="296"/>
      <c r="D331" s="296"/>
      <c r="E331" s="296"/>
      <c r="F331" s="296"/>
      <c r="G331" s="296"/>
      <c r="H331" s="296"/>
      <c r="I331" s="296"/>
      <c r="J331" s="296"/>
      <c r="K331" s="296"/>
      <c r="L331" s="296"/>
      <c r="M331" s="296"/>
      <c r="N331" s="296"/>
      <c r="O331" s="297"/>
    </row>
    <row r="332" spans="1:15" s="291" customFormat="1" ht="12">
      <c r="A332" s="296"/>
      <c r="B332" s="296"/>
      <c r="C332" s="296"/>
      <c r="D332" s="296"/>
      <c r="E332" s="296"/>
      <c r="F332" s="296"/>
      <c r="G332" s="296"/>
      <c r="H332" s="296"/>
      <c r="I332" s="296"/>
      <c r="J332" s="296"/>
      <c r="K332" s="296"/>
      <c r="L332" s="296"/>
      <c r="M332" s="296"/>
      <c r="N332" s="296"/>
      <c r="O332" s="297"/>
    </row>
    <row r="333" spans="1:15" s="291" customFormat="1" ht="12">
      <c r="A333" s="296"/>
      <c r="B333" s="296"/>
      <c r="C333" s="296"/>
      <c r="D333" s="296"/>
      <c r="E333" s="296"/>
      <c r="F333" s="296"/>
      <c r="G333" s="296"/>
      <c r="H333" s="296"/>
      <c r="I333" s="296"/>
      <c r="J333" s="296"/>
      <c r="K333" s="296"/>
      <c r="L333" s="296"/>
      <c r="M333" s="296"/>
      <c r="N333" s="296"/>
      <c r="O333" s="297"/>
    </row>
    <row r="334" spans="1:15" s="291" customFormat="1" ht="12">
      <c r="A334" s="296"/>
      <c r="B334" s="296"/>
      <c r="C334" s="296"/>
      <c r="D334" s="296"/>
      <c r="E334" s="296"/>
      <c r="F334" s="296"/>
      <c r="G334" s="296"/>
      <c r="H334" s="296"/>
      <c r="I334" s="296"/>
      <c r="J334" s="296"/>
      <c r="K334" s="296"/>
      <c r="L334" s="296"/>
      <c r="M334" s="296"/>
      <c r="N334" s="296"/>
      <c r="O334" s="297"/>
    </row>
    <row r="335" spans="1:15" s="291" customFormat="1" ht="12">
      <c r="A335" s="296"/>
      <c r="B335" s="296"/>
      <c r="C335" s="296"/>
      <c r="D335" s="296"/>
      <c r="E335" s="296"/>
      <c r="F335" s="296"/>
      <c r="G335" s="296"/>
      <c r="H335" s="296"/>
      <c r="I335" s="296"/>
      <c r="J335" s="296"/>
      <c r="K335" s="296"/>
      <c r="L335" s="296"/>
      <c r="M335" s="296"/>
      <c r="N335" s="296"/>
      <c r="O335" s="297"/>
    </row>
    <row r="336" spans="1:15" s="291" customFormat="1" ht="12">
      <c r="A336" s="296"/>
      <c r="B336" s="296"/>
      <c r="C336" s="296"/>
      <c r="D336" s="296"/>
      <c r="E336" s="296"/>
      <c r="F336" s="296"/>
      <c r="G336" s="296"/>
      <c r="H336" s="296"/>
      <c r="I336" s="296"/>
      <c r="J336" s="296"/>
      <c r="K336" s="296"/>
      <c r="L336" s="296"/>
      <c r="M336" s="296"/>
      <c r="N336" s="296"/>
      <c r="O336" s="297"/>
    </row>
    <row r="337" spans="1:15" s="291" customFormat="1" ht="12">
      <c r="A337" s="296"/>
      <c r="B337" s="296"/>
      <c r="C337" s="296"/>
      <c r="D337" s="296"/>
      <c r="E337" s="296"/>
      <c r="F337" s="296"/>
      <c r="G337" s="296"/>
      <c r="H337" s="296"/>
      <c r="I337" s="296"/>
      <c r="J337" s="296"/>
      <c r="K337" s="296"/>
      <c r="L337" s="296"/>
      <c r="M337" s="296"/>
      <c r="N337" s="296"/>
      <c r="O337" s="297"/>
    </row>
    <row r="338" spans="1:15" s="291" customFormat="1" ht="12">
      <c r="A338" s="296"/>
      <c r="B338" s="296"/>
      <c r="C338" s="296"/>
      <c r="D338" s="296"/>
      <c r="E338" s="296"/>
      <c r="F338" s="296"/>
      <c r="G338" s="296"/>
      <c r="H338" s="296"/>
      <c r="I338" s="296"/>
      <c r="J338" s="296"/>
      <c r="K338" s="296"/>
      <c r="L338" s="296"/>
      <c r="M338" s="296"/>
      <c r="N338" s="296"/>
      <c r="O338" s="297"/>
    </row>
    <row r="339" spans="1:15" s="291" customFormat="1" ht="12">
      <c r="A339" s="296"/>
      <c r="B339" s="296"/>
      <c r="C339" s="296"/>
      <c r="D339" s="296"/>
      <c r="E339" s="296"/>
      <c r="F339" s="296"/>
      <c r="G339" s="296"/>
      <c r="H339" s="296"/>
      <c r="I339" s="296"/>
      <c r="J339" s="296"/>
      <c r="K339" s="296"/>
      <c r="L339" s="296"/>
      <c r="M339" s="296"/>
      <c r="N339" s="296"/>
      <c r="O339" s="297"/>
    </row>
    <row r="340" spans="1:15" s="291" customFormat="1" ht="12">
      <c r="A340" s="296"/>
      <c r="B340" s="296"/>
      <c r="C340" s="296"/>
      <c r="D340" s="296"/>
      <c r="E340" s="296"/>
      <c r="F340" s="296"/>
      <c r="G340" s="296"/>
      <c r="H340" s="296"/>
      <c r="I340" s="296"/>
      <c r="J340" s="296"/>
      <c r="K340" s="296"/>
      <c r="L340" s="296"/>
      <c r="M340" s="296"/>
      <c r="N340" s="296"/>
      <c r="O340" s="297"/>
    </row>
    <row r="341" spans="1:15" s="291" customFormat="1" ht="12">
      <c r="A341" s="296"/>
      <c r="B341" s="296"/>
      <c r="C341" s="296"/>
      <c r="D341" s="296"/>
      <c r="E341" s="296"/>
      <c r="F341" s="296"/>
      <c r="G341" s="296"/>
      <c r="H341" s="296"/>
      <c r="I341" s="296"/>
      <c r="J341" s="296"/>
      <c r="K341" s="296"/>
      <c r="L341" s="296"/>
      <c r="M341" s="296"/>
      <c r="N341" s="296"/>
      <c r="O341" s="297"/>
    </row>
    <row r="342" spans="1:15" s="291" customFormat="1" ht="12">
      <c r="A342" s="296"/>
      <c r="B342" s="296"/>
      <c r="C342" s="296"/>
      <c r="D342" s="296"/>
      <c r="E342" s="296"/>
      <c r="F342" s="296"/>
      <c r="G342" s="296"/>
      <c r="H342" s="296"/>
      <c r="I342" s="296"/>
      <c r="J342" s="296"/>
      <c r="K342" s="296"/>
      <c r="L342" s="296"/>
      <c r="M342" s="296"/>
      <c r="N342" s="296"/>
      <c r="O342" s="297"/>
    </row>
    <row r="343" spans="1:15" s="291" customFormat="1" ht="12">
      <c r="A343" s="296"/>
      <c r="B343" s="296"/>
      <c r="C343" s="296"/>
      <c r="D343" s="296"/>
      <c r="E343" s="296"/>
      <c r="F343" s="296"/>
      <c r="G343" s="296"/>
      <c r="H343" s="296"/>
      <c r="I343" s="296"/>
      <c r="J343" s="296"/>
      <c r="K343" s="296"/>
      <c r="L343" s="296"/>
      <c r="M343" s="296"/>
      <c r="N343" s="296"/>
      <c r="O343" s="297"/>
    </row>
    <row r="344" spans="1:15" s="291" customFormat="1" ht="12">
      <c r="A344" s="296"/>
      <c r="B344" s="296"/>
      <c r="C344" s="296"/>
      <c r="D344" s="296"/>
      <c r="E344" s="296"/>
      <c r="F344" s="296"/>
      <c r="G344" s="296"/>
      <c r="H344" s="296"/>
      <c r="I344" s="296"/>
      <c r="J344" s="296"/>
      <c r="K344" s="296"/>
      <c r="L344" s="296"/>
      <c r="M344" s="296"/>
      <c r="N344" s="296"/>
      <c r="O344" s="297"/>
    </row>
    <row r="345" spans="1:15" s="291" customFormat="1" ht="12">
      <c r="A345" s="296"/>
      <c r="B345" s="296"/>
      <c r="C345" s="296"/>
      <c r="D345" s="296"/>
      <c r="E345" s="296"/>
      <c r="F345" s="296"/>
      <c r="G345" s="296"/>
      <c r="H345" s="296"/>
      <c r="I345" s="296"/>
      <c r="J345" s="296"/>
      <c r="K345" s="296"/>
      <c r="L345" s="296"/>
      <c r="M345" s="296"/>
      <c r="N345" s="296"/>
      <c r="O345" s="297"/>
    </row>
    <row r="346" spans="1:15" s="291" customFormat="1" ht="12">
      <c r="A346" s="296"/>
      <c r="B346" s="296"/>
      <c r="C346" s="296"/>
      <c r="D346" s="296"/>
      <c r="E346" s="296"/>
      <c r="F346" s="296"/>
      <c r="G346" s="296"/>
      <c r="H346" s="296"/>
      <c r="I346" s="296"/>
      <c r="J346" s="296"/>
      <c r="K346" s="296"/>
      <c r="L346" s="296"/>
      <c r="M346" s="296"/>
      <c r="N346" s="296"/>
      <c r="O346" s="297"/>
    </row>
    <row r="347" spans="1:15" s="291" customFormat="1" ht="12">
      <c r="A347" s="296"/>
      <c r="B347" s="296"/>
      <c r="C347" s="296"/>
      <c r="D347" s="296"/>
      <c r="E347" s="296"/>
      <c r="F347" s="296"/>
      <c r="G347" s="296"/>
      <c r="H347" s="296"/>
      <c r="I347" s="296"/>
      <c r="J347" s="296"/>
      <c r="K347" s="296"/>
      <c r="L347" s="296"/>
      <c r="M347" s="296"/>
      <c r="N347" s="296"/>
      <c r="O347" s="297"/>
    </row>
    <row r="348" spans="1:15" s="291" customFormat="1" ht="12">
      <c r="A348" s="296"/>
      <c r="B348" s="296"/>
      <c r="C348" s="296"/>
      <c r="D348" s="296"/>
      <c r="E348" s="296"/>
      <c r="F348" s="296"/>
      <c r="G348" s="296"/>
      <c r="H348" s="296"/>
      <c r="I348" s="296"/>
      <c r="J348" s="296"/>
      <c r="K348" s="296"/>
      <c r="L348" s="296"/>
      <c r="M348" s="296"/>
      <c r="N348" s="296"/>
      <c r="O348" s="297"/>
    </row>
    <row r="349" spans="1:15" s="291" customFormat="1" ht="12">
      <c r="A349" s="296"/>
      <c r="B349" s="296"/>
      <c r="C349" s="296"/>
      <c r="D349" s="296"/>
      <c r="E349" s="296"/>
      <c r="F349" s="296"/>
      <c r="G349" s="296"/>
      <c r="H349" s="296"/>
      <c r="I349" s="296"/>
      <c r="J349" s="296"/>
      <c r="K349" s="296"/>
      <c r="L349" s="296"/>
      <c r="M349" s="296"/>
      <c r="N349" s="296"/>
      <c r="O349" s="297"/>
    </row>
    <row r="350" spans="1:15" s="291" customFormat="1" ht="12">
      <c r="A350" s="296"/>
      <c r="B350" s="296"/>
      <c r="C350" s="296"/>
      <c r="D350" s="296"/>
      <c r="E350" s="296"/>
      <c r="F350" s="296"/>
      <c r="G350" s="296"/>
      <c r="H350" s="296"/>
      <c r="I350" s="296"/>
      <c r="J350" s="296"/>
      <c r="K350" s="296"/>
      <c r="L350" s="296"/>
      <c r="M350" s="296"/>
      <c r="N350" s="296"/>
      <c r="O350" s="297"/>
    </row>
    <row r="351" spans="1:15" s="291" customFormat="1" ht="12">
      <c r="A351" s="296"/>
      <c r="B351" s="296"/>
      <c r="C351" s="296"/>
      <c r="D351" s="296"/>
      <c r="E351" s="296"/>
      <c r="F351" s="296"/>
      <c r="G351" s="296"/>
      <c r="H351" s="296"/>
      <c r="I351" s="296"/>
      <c r="J351" s="296"/>
      <c r="K351" s="296"/>
      <c r="L351" s="296"/>
      <c r="M351" s="296"/>
      <c r="N351" s="296"/>
      <c r="O351" s="297"/>
    </row>
    <row r="352" spans="1:15" s="291" customFormat="1" ht="12">
      <c r="A352" s="296"/>
      <c r="B352" s="296"/>
      <c r="C352" s="296"/>
      <c r="D352" s="296"/>
      <c r="E352" s="296"/>
      <c r="F352" s="296"/>
      <c r="G352" s="296"/>
      <c r="H352" s="296"/>
      <c r="I352" s="296"/>
      <c r="J352" s="296"/>
      <c r="K352" s="296"/>
      <c r="L352" s="296"/>
      <c r="M352" s="296"/>
      <c r="N352" s="296"/>
      <c r="O352" s="297"/>
    </row>
    <row r="353" spans="1:15" s="291" customFormat="1" ht="12">
      <c r="A353" s="296"/>
      <c r="B353" s="296"/>
      <c r="C353" s="296"/>
      <c r="D353" s="296"/>
      <c r="E353" s="296"/>
      <c r="F353" s="296"/>
      <c r="G353" s="296"/>
      <c r="H353" s="296"/>
      <c r="I353" s="296"/>
      <c r="J353" s="296"/>
      <c r="K353" s="296"/>
      <c r="L353" s="296"/>
      <c r="M353" s="296"/>
      <c r="N353" s="296"/>
      <c r="O353" s="297"/>
    </row>
    <row r="354" spans="1:15" s="291" customFormat="1" ht="12">
      <c r="A354" s="296"/>
      <c r="B354" s="296"/>
      <c r="C354" s="296"/>
      <c r="D354" s="296"/>
      <c r="E354" s="296"/>
      <c r="F354" s="296"/>
      <c r="G354" s="296"/>
      <c r="H354" s="296"/>
      <c r="I354" s="296"/>
      <c r="J354" s="296"/>
      <c r="K354" s="296"/>
      <c r="L354" s="296"/>
      <c r="M354" s="296"/>
      <c r="N354" s="296"/>
      <c r="O354" s="297"/>
    </row>
    <row r="355" spans="1:15" s="291" customFormat="1" ht="12">
      <c r="A355" s="296"/>
      <c r="B355" s="296"/>
      <c r="C355" s="296"/>
      <c r="D355" s="296"/>
      <c r="E355" s="296"/>
      <c r="F355" s="296"/>
      <c r="G355" s="296"/>
      <c r="H355" s="296"/>
      <c r="I355" s="296"/>
      <c r="J355" s="296"/>
      <c r="K355" s="296"/>
      <c r="L355" s="296"/>
      <c r="M355" s="296"/>
      <c r="N355" s="296"/>
      <c r="O355" s="297"/>
    </row>
    <row r="356" spans="1:15" s="291" customFormat="1" ht="12">
      <c r="A356" s="296"/>
      <c r="B356" s="296"/>
      <c r="C356" s="296"/>
      <c r="D356" s="296"/>
      <c r="E356" s="296"/>
      <c r="F356" s="296"/>
      <c r="G356" s="296"/>
      <c r="H356" s="296"/>
      <c r="I356" s="296"/>
      <c r="J356" s="296"/>
      <c r="K356" s="296"/>
      <c r="L356" s="296"/>
      <c r="M356" s="296"/>
      <c r="N356" s="296"/>
      <c r="O356" s="297"/>
    </row>
    <row r="357" spans="1:15" s="291" customFormat="1" ht="12">
      <c r="A357" s="296"/>
      <c r="B357" s="296"/>
      <c r="C357" s="296"/>
      <c r="D357" s="296"/>
      <c r="E357" s="296"/>
      <c r="F357" s="296"/>
      <c r="G357" s="296"/>
      <c r="H357" s="296"/>
      <c r="I357" s="296"/>
      <c r="J357" s="296"/>
      <c r="K357" s="296"/>
      <c r="L357" s="296"/>
      <c r="M357" s="296"/>
      <c r="N357" s="296"/>
      <c r="O357" s="297"/>
    </row>
    <row r="358" spans="1:15" s="291" customFormat="1" ht="12">
      <c r="A358" s="296"/>
      <c r="B358" s="296"/>
      <c r="C358" s="296"/>
      <c r="D358" s="296"/>
      <c r="E358" s="296"/>
      <c r="F358" s="296"/>
      <c r="G358" s="296"/>
      <c r="H358" s="296"/>
      <c r="I358" s="296"/>
      <c r="J358" s="296"/>
      <c r="K358" s="296"/>
      <c r="L358" s="296"/>
      <c r="M358" s="296"/>
      <c r="N358" s="296"/>
      <c r="O358" s="297"/>
    </row>
    <row r="359" spans="1:15" s="291" customFormat="1" ht="12">
      <c r="A359" s="296"/>
      <c r="B359" s="296"/>
      <c r="C359" s="296"/>
      <c r="D359" s="296"/>
      <c r="E359" s="296"/>
      <c r="F359" s="296"/>
      <c r="G359" s="296"/>
      <c r="H359" s="296"/>
      <c r="I359" s="296"/>
      <c r="J359" s="296"/>
      <c r="K359" s="296"/>
      <c r="L359" s="296"/>
      <c r="M359" s="296"/>
      <c r="N359" s="296"/>
      <c r="O359" s="297"/>
    </row>
    <row r="360" spans="1:15" s="291" customFormat="1" ht="12">
      <c r="A360" s="296"/>
      <c r="B360" s="296"/>
      <c r="C360" s="296"/>
      <c r="D360" s="296"/>
      <c r="E360" s="296"/>
      <c r="F360" s="296"/>
      <c r="G360" s="296"/>
      <c r="H360" s="296"/>
      <c r="I360" s="296"/>
      <c r="J360" s="296"/>
      <c r="K360" s="296"/>
      <c r="L360" s="296"/>
      <c r="M360" s="296"/>
      <c r="N360" s="296"/>
      <c r="O360" s="297"/>
    </row>
    <row r="361" spans="1:15" s="291" customFormat="1" ht="12">
      <c r="A361" s="296"/>
      <c r="B361" s="296"/>
      <c r="C361" s="296"/>
      <c r="D361" s="296"/>
      <c r="E361" s="296"/>
      <c r="F361" s="296"/>
      <c r="G361" s="296"/>
      <c r="H361" s="296"/>
      <c r="I361" s="296"/>
      <c r="J361" s="296"/>
      <c r="K361" s="296"/>
      <c r="L361" s="296"/>
      <c r="M361" s="296"/>
      <c r="N361" s="296"/>
      <c r="O361" s="297"/>
    </row>
    <row r="362" spans="1:15" s="291" customFormat="1" ht="12">
      <c r="A362" s="296"/>
      <c r="B362" s="296"/>
      <c r="C362" s="296"/>
      <c r="D362" s="296"/>
      <c r="E362" s="296"/>
      <c r="F362" s="296"/>
      <c r="G362" s="296"/>
      <c r="H362" s="296"/>
      <c r="I362" s="296"/>
      <c r="J362" s="296"/>
      <c r="K362" s="296"/>
      <c r="L362" s="296"/>
      <c r="M362" s="296"/>
      <c r="N362" s="296"/>
      <c r="O362" s="297"/>
    </row>
    <row r="363" spans="1:15" s="291" customFormat="1" ht="12">
      <c r="A363" s="296"/>
      <c r="B363" s="296"/>
      <c r="C363" s="296"/>
      <c r="D363" s="296"/>
      <c r="E363" s="296"/>
      <c r="F363" s="296"/>
      <c r="G363" s="296"/>
      <c r="H363" s="296"/>
      <c r="I363" s="296"/>
      <c r="J363" s="296"/>
      <c r="K363" s="296"/>
      <c r="L363" s="296"/>
      <c r="M363" s="296"/>
      <c r="N363" s="296"/>
      <c r="O363" s="297"/>
    </row>
    <row r="364" spans="1:15" s="291" customFormat="1" ht="12">
      <c r="A364" s="296"/>
      <c r="B364" s="296"/>
      <c r="C364" s="296"/>
      <c r="D364" s="296"/>
      <c r="E364" s="296"/>
      <c r="F364" s="296"/>
      <c r="G364" s="296"/>
      <c r="H364" s="296"/>
      <c r="I364" s="296"/>
      <c r="J364" s="296"/>
      <c r="K364" s="296"/>
      <c r="L364" s="296"/>
      <c r="M364" s="296"/>
      <c r="N364" s="296"/>
      <c r="O364" s="297"/>
    </row>
    <row r="365" spans="1:15" s="291" customFormat="1" ht="12">
      <c r="A365" s="296"/>
      <c r="B365" s="296"/>
      <c r="C365" s="296"/>
      <c r="D365" s="296"/>
      <c r="E365" s="296"/>
      <c r="F365" s="296"/>
      <c r="G365" s="296"/>
      <c r="H365" s="296"/>
      <c r="I365" s="296"/>
      <c r="J365" s="296"/>
      <c r="K365" s="296"/>
      <c r="L365" s="296"/>
      <c r="M365" s="296"/>
      <c r="N365" s="296"/>
      <c r="O365" s="297"/>
    </row>
    <row r="366" spans="1:15" s="291" customFormat="1" ht="12">
      <c r="A366" s="296"/>
      <c r="B366" s="296"/>
      <c r="C366" s="296"/>
      <c r="D366" s="296"/>
      <c r="E366" s="296"/>
      <c r="F366" s="296"/>
      <c r="G366" s="296"/>
      <c r="H366" s="296"/>
      <c r="I366" s="296"/>
      <c r="J366" s="296"/>
      <c r="K366" s="296"/>
      <c r="L366" s="296"/>
      <c r="M366" s="296"/>
      <c r="N366" s="296"/>
      <c r="O366" s="297"/>
    </row>
    <row r="367" spans="1:15" s="291" customFormat="1" ht="12">
      <c r="A367" s="296"/>
      <c r="B367" s="296"/>
      <c r="C367" s="296"/>
      <c r="D367" s="296"/>
      <c r="E367" s="296"/>
      <c r="F367" s="296"/>
      <c r="G367" s="296"/>
      <c r="H367" s="296"/>
      <c r="I367" s="296"/>
      <c r="J367" s="296"/>
      <c r="K367" s="296"/>
      <c r="L367" s="296"/>
      <c r="M367" s="296"/>
      <c r="N367" s="296"/>
      <c r="O367" s="297"/>
    </row>
    <row r="368" spans="1:15" s="291" customFormat="1" ht="12">
      <c r="A368" s="296"/>
      <c r="B368" s="296"/>
      <c r="C368" s="296"/>
      <c r="D368" s="296"/>
      <c r="E368" s="296"/>
      <c r="F368" s="296"/>
      <c r="G368" s="296"/>
      <c r="H368" s="296"/>
      <c r="I368" s="296"/>
      <c r="J368" s="296"/>
      <c r="K368" s="296"/>
      <c r="L368" s="296"/>
      <c r="M368" s="296"/>
      <c r="N368" s="296"/>
      <c r="O368" s="297"/>
    </row>
    <row r="369" spans="1:15" s="291" customFormat="1" ht="12">
      <c r="A369" s="296"/>
      <c r="B369" s="296"/>
      <c r="C369" s="296"/>
      <c r="D369" s="296"/>
      <c r="E369" s="296"/>
      <c r="F369" s="296"/>
      <c r="G369" s="296"/>
      <c r="H369" s="296"/>
      <c r="I369" s="296"/>
      <c r="J369" s="296"/>
      <c r="K369" s="296"/>
      <c r="L369" s="296"/>
      <c r="M369" s="296"/>
      <c r="N369" s="296"/>
      <c r="O369" s="297"/>
    </row>
    <row r="370" spans="1:15" s="291" customFormat="1" ht="12">
      <c r="A370" s="296"/>
      <c r="B370" s="296"/>
      <c r="C370" s="296"/>
      <c r="D370" s="296"/>
      <c r="E370" s="296"/>
      <c r="F370" s="296"/>
      <c r="G370" s="296"/>
      <c r="H370" s="296"/>
      <c r="I370" s="296"/>
      <c r="J370" s="296"/>
      <c r="K370" s="296"/>
      <c r="L370" s="296"/>
      <c r="M370" s="296"/>
      <c r="N370" s="296"/>
      <c r="O370" s="297"/>
    </row>
    <row r="371" spans="1:15" s="291" customFormat="1" ht="12">
      <c r="A371" s="296"/>
      <c r="B371" s="296"/>
      <c r="C371" s="296"/>
      <c r="D371" s="296"/>
      <c r="E371" s="296"/>
      <c r="F371" s="296"/>
      <c r="G371" s="296"/>
      <c r="H371" s="296"/>
      <c r="I371" s="296"/>
      <c r="J371" s="296"/>
      <c r="K371" s="296"/>
      <c r="L371" s="296"/>
      <c r="M371" s="296"/>
      <c r="N371" s="296"/>
      <c r="O371" s="297"/>
    </row>
    <row r="372" spans="1:15" s="291" customFormat="1" ht="12">
      <c r="A372" s="296"/>
      <c r="B372" s="296"/>
      <c r="C372" s="296"/>
      <c r="D372" s="296"/>
      <c r="E372" s="296"/>
      <c r="F372" s="296"/>
      <c r="G372" s="296"/>
      <c r="H372" s="296"/>
      <c r="I372" s="296"/>
      <c r="J372" s="296"/>
      <c r="K372" s="296"/>
      <c r="L372" s="296"/>
      <c r="M372" s="296"/>
      <c r="N372" s="296"/>
      <c r="O372" s="297"/>
    </row>
    <row r="373" spans="1:15" s="291" customFormat="1" ht="12">
      <c r="A373" s="296"/>
      <c r="B373" s="296"/>
      <c r="C373" s="296"/>
      <c r="D373" s="296"/>
      <c r="E373" s="296"/>
      <c r="F373" s="296"/>
      <c r="G373" s="296"/>
      <c r="H373" s="296"/>
      <c r="I373" s="296"/>
      <c r="J373" s="296"/>
      <c r="K373" s="296"/>
      <c r="L373" s="296"/>
      <c r="M373" s="296"/>
      <c r="N373" s="296"/>
      <c r="O373" s="297"/>
    </row>
    <row r="374" spans="1:15" s="291" customFormat="1" ht="12">
      <c r="A374" s="296"/>
      <c r="B374" s="296"/>
      <c r="C374" s="296"/>
      <c r="D374" s="296"/>
      <c r="E374" s="296"/>
      <c r="F374" s="296"/>
      <c r="G374" s="296"/>
      <c r="H374" s="296"/>
      <c r="I374" s="296"/>
      <c r="J374" s="296"/>
      <c r="K374" s="296"/>
      <c r="L374" s="296"/>
      <c r="M374" s="296"/>
      <c r="N374" s="296"/>
      <c r="O374" s="297"/>
    </row>
    <row r="375" spans="1:15" s="291" customFormat="1" ht="12">
      <c r="A375" s="296"/>
      <c r="B375" s="296"/>
      <c r="C375" s="296"/>
      <c r="D375" s="296"/>
      <c r="E375" s="296"/>
      <c r="F375" s="296"/>
      <c r="G375" s="296"/>
      <c r="H375" s="296"/>
      <c r="I375" s="296"/>
      <c r="J375" s="296"/>
      <c r="K375" s="296"/>
      <c r="L375" s="296"/>
      <c r="M375" s="296"/>
      <c r="N375" s="296"/>
      <c r="O375" s="297"/>
    </row>
    <row r="376" spans="1:15" s="291" customFormat="1" ht="12">
      <c r="A376" s="296"/>
      <c r="B376" s="296"/>
      <c r="C376" s="296"/>
      <c r="D376" s="296"/>
      <c r="E376" s="296"/>
      <c r="F376" s="296"/>
      <c r="G376" s="296"/>
      <c r="H376" s="296"/>
      <c r="I376" s="296"/>
      <c r="J376" s="296"/>
      <c r="K376" s="296"/>
      <c r="L376" s="296"/>
      <c r="M376" s="296"/>
      <c r="N376" s="296"/>
      <c r="O376" s="297"/>
    </row>
    <row r="377" spans="1:15" s="291" customFormat="1" ht="12">
      <c r="A377" s="296"/>
      <c r="B377" s="296"/>
      <c r="C377" s="296"/>
      <c r="D377" s="296"/>
      <c r="E377" s="296"/>
      <c r="F377" s="296"/>
      <c r="G377" s="296"/>
      <c r="H377" s="296"/>
      <c r="I377" s="296"/>
      <c r="J377" s="296"/>
      <c r="K377" s="296"/>
      <c r="L377" s="296"/>
      <c r="M377" s="296"/>
      <c r="N377" s="296"/>
      <c r="O377" s="297"/>
    </row>
    <row r="378" spans="1:15" s="291" customFormat="1" ht="12">
      <c r="A378" s="296"/>
      <c r="B378" s="296"/>
      <c r="C378" s="296"/>
      <c r="D378" s="296"/>
      <c r="E378" s="296"/>
      <c r="F378" s="296"/>
      <c r="G378" s="296"/>
      <c r="H378" s="296"/>
      <c r="I378" s="296"/>
      <c r="J378" s="296"/>
      <c r="K378" s="296"/>
      <c r="L378" s="296"/>
      <c r="M378" s="296"/>
      <c r="N378" s="296"/>
      <c r="O378" s="297"/>
    </row>
    <row r="379" spans="1:15" s="291" customFormat="1" ht="12">
      <c r="A379" s="296"/>
      <c r="B379" s="296"/>
      <c r="C379" s="296"/>
      <c r="D379" s="296"/>
      <c r="E379" s="296"/>
      <c r="F379" s="296"/>
      <c r="G379" s="296"/>
      <c r="H379" s="296"/>
      <c r="I379" s="296"/>
      <c r="J379" s="296"/>
      <c r="K379" s="296"/>
      <c r="L379" s="296"/>
      <c r="M379" s="296"/>
      <c r="N379" s="296"/>
      <c r="O379" s="297"/>
    </row>
    <row r="380" spans="1:15" s="291" customFormat="1" ht="12">
      <c r="A380" s="296"/>
      <c r="B380" s="296"/>
      <c r="C380" s="296"/>
      <c r="D380" s="296"/>
      <c r="E380" s="296"/>
      <c r="F380" s="296"/>
      <c r="G380" s="296"/>
      <c r="H380" s="296"/>
      <c r="I380" s="296"/>
      <c r="J380" s="296"/>
      <c r="K380" s="296"/>
      <c r="L380" s="296"/>
      <c r="M380" s="296"/>
      <c r="N380" s="296"/>
      <c r="O380" s="297"/>
    </row>
    <row r="381" spans="1:15" s="291" customFormat="1" ht="12">
      <c r="A381" s="296"/>
      <c r="B381" s="296"/>
      <c r="C381" s="296"/>
      <c r="D381" s="296"/>
      <c r="E381" s="296"/>
      <c r="F381" s="296"/>
      <c r="G381" s="296"/>
      <c r="H381" s="296"/>
      <c r="I381" s="296"/>
      <c r="J381" s="296"/>
      <c r="K381" s="296"/>
      <c r="L381" s="296"/>
      <c r="M381" s="296"/>
      <c r="N381" s="296"/>
      <c r="O381" s="297"/>
    </row>
    <row r="382" spans="1:15" s="291" customFormat="1" ht="12">
      <c r="A382" s="296"/>
      <c r="B382" s="296"/>
      <c r="C382" s="296"/>
      <c r="D382" s="296"/>
      <c r="E382" s="296"/>
      <c r="F382" s="296"/>
      <c r="G382" s="296"/>
      <c r="H382" s="296"/>
      <c r="I382" s="296"/>
      <c r="J382" s="296"/>
      <c r="K382" s="296"/>
      <c r="L382" s="296"/>
      <c r="M382" s="296"/>
      <c r="N382" s="296"/>
      <c r="O382" s="297"/>
    </row>
    <row r="383" spans="1:15" s="291" customFormat="1" ht="12">
      <c r="A383" s="296"/>
      <c r="B383" s="296"/>
      <c r="C383" s="296"/>
      <c r="D383" s="296"/>
      <c r="E383" s="296"/>
      <c r="F383" s="296"/>
      <c r="G383" s="296"/>
      <c r="H383" s="296"/>
      <c r="I383" s="296"/>
      <c r="J383" s="296"/>
      <c r="K383" s="296"/>
      <c r="L383" s="296"/>
      <c r="M383" s="296"/>
      <c r="N383" s="296"/>
      <c r="O383" s="297"/>
    </row>
    <row r="384" spans="1:15" s="291" customFormat="1" ht="12">
      <c r="A384" s="296"/>
      <c r="B384" s="296"/>
      <c r="C384" s="296"/>
      <c r="D384" s="296"/>
      <c r="E384" s="296"/>
      <c r="F384" s="296"/>
      <c r="G384" s="296"/>
      <c r="H384" s="296"/>
      <c r="I384" s="296"/>
      <c r="J384" s="296"/>
      <c r="K384" s="296"/>
      <c r="L384" s="296"/>
      <c r="M384" s="296"/>
      <c r="N384" s="296"/>
      <c r="O384" s="297"/>
    </row>
    <row r="385" spans="1:15" s="291" customFormat="1" ht="12">
      <c r="A385" s="296"/>
      <c r="B385" s="296"/>
      <c r="C385" s="296"/>
      <c r="D385" s="296"/>
      <c r="E385" s="296"/>
      <c r="F385" s="296"/>
      <c r="G385" s="296"/>
      <c r="H385" s="296"/>
      <c r="I385" s="296"/>
      <c r="J385" s="296"/>
      <c r="K385" s="296"/>
      <c r="L385" s="296"/>
      <c r="M385" s="296"/>
      <c r="N385" s="296"/>
      <c r="O385" s="297"/>
    </row>
    <row r="386" spans="1:15" s="291" customFormat="1" ht="12">
      <c r="A386" s="296"/>
      <c r="B386" s="296"/>
      <c r="C386" s="296"/>
      <c r="D386" s="296"/>
      <c r="E386" s="296"/>
      <c r="F386" s="296"/>
      <c r="G386" s="296"/>
      <c r="H386" s="296"/>
      <c r="I386" s="296"/>
      <c r="J386" s="296"/>
      <c r="K386" s="296"/>
      <c r="L386" s="296"/>
      <c r="M386" s="296"/>
      <c r="N386" s="296"/>
      <c r="O386" s="297"/>
    </row>
    <row r="387" spans="1:15" s="291" customFormat="1" ht="12">
      <c r="A387" s="296"/>
      <c r="B387" s="296"/>
      <c r="C387" s="296"/>
      <c r="D387" s="296"/>
      <c r="E387" s="296"/>
      <c r="F387" s="296"/>
      <c r="G387" s="296"/>
      <c r="H387" s="296"/>
      <c r="I387" s="296"/>
      <c r="J387" s="296"/>
      <c r="K387" s="296"/>
      <c r="L387" s="296"/>
      <c r="M387" s="296"/>
      <c r="N387" s="296"/>
      <c r="O387" s="297"/>
    </row>
    <row r="388" spans="1:15" s="291" customFormat="1" ht="12">
      <c r="A388" s="296"/>
      <c r="B388" s="296"/>
      <c r="C388" s="296"/>
      <c r="D388" s="296"/>
      <c r="E388" s="296"/>
      <c r="F388" s="296"/>
      <c r="G388" s="296"/>
      <c r="H388" s="296"/>
      <c r="I388" s="296"/>
      <c r="J388" s="296"/>
      <c r="K388" s="296"/>
      <c r="L388" s="296"/>
      <c r="M388" s="296"/>
      <c r="N388" s="296"/>
      <c r="O388" s="297"/>
    </row>
    <row r="389" spans="1:15" s="291" customFormat="1" ht="12">
      <c r="A389" s="296"/>
      <c r="B389" s="296"/>
      <c r="C389" s="296"/>
      <c r="D389" s="296"/>
      <c r="E389" s="296"/>
      <c r="F389" s="296"/>
      <c r="G389" s="296"/>
      <c r="H389" s="296"/>
      <c r="I389" s="296"/>
      <c r="J389" s="296"/>
      <c r="K389" s="296"/>
      <c r="L389" s="296"/>
      <c r="M389" s="296"/>
      <c r="N389" s="296"/>
      <c r="O389" s="297"/>
    </row>
    <row r="390" spans="1:15" s="291" customFormat="1" ht="12">
      <c r="A390" s="296"/>
      <c r="B390" s="296"/>
      <c r="C390" s="296"/>
      <c r="D390" s="296"/>
      <c r="E390" s="296"/>
      <c r="F390" s="296"/>
      <c r="G390" s="296"/>
      <c r="H390" s="296"/>
      <c r="I390" s="296"/>
      <c r="J390" s="296"/>
      <c r="K390" s="296"/>
      <c r="L390" s="296"/>
      <c r="M390" s="296"/>
      <c r="N390" s="296"/>
      <c r="O390" s="297"/>
    </row>
    <row r="391" spans="1:15" s="291" customFormat="1" ht="12">
      <c r="A391" s="296"/>
      <c r="B391" s="296"/>
      <c r="C391" s="296"/>
      <c r="D391" s="296"/>
      <c r="E391" s="296"/>
      <c r="F391" s="296"/>
      <c r="G391" s="296"/>
      <c r="H391" s="296"/>
      <c r="I391" s="296"/>
      <c r="J391" s="296"/>
      <c r="K391" s="296"/>
      <c r="L391" s="296"/>
      <c r="M391" s="296"/>
      <c r="N391" s="296"/>
      <c r="O391" s="297"/>
    </row>
    <row r="392" spans="1:15" s="291" customFormat="1" ht="12">
      <c r="A392" s="296"/>
      <c r="B392" s="296"/>
      <c r="C392" s="296"/>
      <c r="D392" s="296"/>
      <c r="E392" s="296"/>
      <c r="F392" s="296"/>
      <c r="G392" s="296"/>
      <c r="H392" s="296"/>
      <c r="I392" s="296"/>
      <c r="J392" s="296"/>
      <c r="K392" s="296"/>
      <c r="L392" s="296"/>
      <c r="M392" s="296"/>
      <c r="N392" s="296"/>
      <c r="O392" s="297"/>
    </row>
    <row r="393" spans="1:15" s="291" customFormat="1" ht="12">
      <c r="A393" s="296"/>
      <c r="B393" s="296"/>
      <c r="C393" s="296"/>
      <c r="D393" s="296"/>
      <c r="E393" s="296"/>
      <c r="F393" s="296"/>
      <c r="G393" s="296"/>
      <c r="H393" s="296"/>
      <c r="I393" s="296"/>
      <c r="J393" s="296"/>
      <c r="K393" s="296"/>
      <c r="L393" s="296"/>
      <c r="M393" s="296"/>
      <c r="N393" s="296"/>
      <c r="O393" s="297"/>
    </row>
    <row r="394" spans="1:15" s="291" customFormat="1" ht="12">
      <c r="A394" s="296"/>
      <c r="B394" s="296"/>
      <c r="C394" s="296"/>
      <c r="D394" s="296"/>
      <c r="E394" s="296"/>
      <c r="F394" s="296"/>
      <c r="G394" s="296"/>
      <c r="H394" s="296"/>
      <c r="I394" s="296"/>
      <c r="J394" s="296"/>
      <c r="K394" s="296"/>
      <c r="L394" s="296"/>
      <c r="M394" s="296"/>
      <c r="N394" s="296"/>
      <c r="O394" s="297"/>
    </row>
    <row r="395" spans="1:15" s="291" customFormat="1" ht="12">
      <c r="A395" s="296"/>
      <c r="B395" s="296"/>
      <c r="C395" s="296"/>
      <c r="D395" s="296"/>
      <c r="E395" s="296"/>
      <c r="F395" s="296"/>
      <c r="G395" s="296"/>
      <c r="H395" s="296"/>
      <c r="I395" s="296"/>
      <c r="J395" s="296"/>
      <c r="K395" s="296"/>
      <c r="L395" s="296"/>
      <c r="M395" s="296"/>
      <c r="N395" s="296"/>
      <c r="O395" s="297"/>
    </row>
    <row r="396" spans="1:15" s="291" customFormat="1" ht="12">
      <c r="A396" s="296"/>
      <c r="B396" s="296"/>
      <c r="C396" s="296"/>
      <c r="D396" s="296"/>
      <c r="E396" s="296"/>
      <c r="F396" s="296"/>
      <c r="G396" s="296"/>
      <c r="H396" s="296"/>
      <c r="I396" s="296"/>
      <c r="J396" s="296"/>
      <c r="K396" s="296"/>
      <c r="L396" s="296"/>
      <c r="M396" s="296"/>
      <c r="N396" s="296"/>
      <c r="O396" s="297"/>
    </row>
    <row r="397" spans="1:15" s="291" customFormat="1" ht="12">
      <c r="A397" s="296"/>
      <c r="B397" s="296"/>
      <c r="C397" s="296"/>
      <c r="D397" s="296"/>
      <c r="E397" s="296"/>
      <c r="F397" s="296"/>
      <c r="G397" s="296"/>
      <c r="H397" s="296"/>
      <c r="I397" s="296"/>
      <c r="J397" s="296"/>
      <c r="K397" s="296"/>
      <c r="L397" s="296"/>
      <c r="M397" s="296"/>
      <c r="N397" s="296"/>
      <c r="O397" s="297"/>
    </row>
    <row r="398" spans="1:15" s="291" customFormat="1" ht="12">
      <c r="A398" s="296"/>
      <c r="B398" s="296"/>
      <c r="C398" s="296"/>
      <c r="D398" s="296"/>
      <c r="E398" s="296"/>
      <c r="F398" s="296"/>
      <c r="G398" s="296"/>
      <c r="H398" s="296"/>
      <c r="I398" s="296"/>
      <c r="J398" s="296"/>
      <c r="K398" s="296"/>
      <c r="L398" s="296"/>
      <c r="M398" s="296"/>
      <c r="N398" s="296"/>
      <c r="O398" s="297"/>
    </row>
    <row r="399" spans="1:15" s="291" customFormat="1" ht="12">
      <c r="A399" s="296"/>
      <c r="B399" s="296"/>
      <c r="C399" s="296"/>
      <c r="D399" s="296"/>
      <c r="E399" s="296"/>
      <c r="F399" s="296"/>
      <c r="G399" s="296"/>
      <c r="H399" s="296"/>
      <c r="I399" s="296"/>
      <c r="J399" s="296"/>
      <c r="K399" s="296"/>
      <c r="L399" s="296"/>
      <c r="M399" s="296"/>
      <c r="N399" s="296"/>
      <c r="O399" s="297"/>
    </row>
    <row r="400" spans="1:15" s="291" customFormat="1" ht="12">
      <c r="A400" s="296"/>
      <c r="B400" s="296"/>
      <c r="C400" s="296"/>
      <c r="D400" s="296"/>
      <c r="E400" s="296"/>
      <c r="F400" s="296"/>
      <c r="G400" s="296"/>
      <c r="H400" s="296"/>
      <c r="I400" s="296"/>
      <c r="J400" s="296"/>
      <c r="K400" s="296"/>
      <c r="L400" s="296"/>
      <c r="M400" s="296"/>
      <c r="N400" s="296"/>
      <c r="O400" s="297"/>
    </row>
    <row r="401" spans="1:15" s="291" customFormat="1" ht="12">
      <c r="A401" s="296"/>
      <c r="B401" s="296"/>
      <c r="C401" s="296"/>
      <c r="D401" s="296"/>
      <c r="E401" s="296"/>
      <c r="F401" s="296"/>
      <c r="G401" s="296"/>
      <c r="H401" s="296"/>
      <c r="I401" s="296"/>
      <c r="J401" s="296"/>
      <c r="K401" s="296"/>
      <c r="L401" s="296"/>
      <c r="M401" s="296"/>
      <c r="N401" s="296"/>
      <c r="O401" s="297"/>
    </row>
    <row r="402" spans="1:15" s="291" customFormat="1" ht="12">
      <c r="A402" s="296"/>
      <c r="B402" s="296"/>
      <c r="C402" s="296"/>
      <c r="D402" s="296"/>
      <c r="E402" s="296"/>
      <c r="F402" s="296"/>
      <c r="G402" s="296"/>
      <c r="H402" s="296"/>
      <c r="I402" s="296"/>
      <c r="J402" s="296"/>
      <c r="K402" s="296"/>
      <c r="L402" s="296"/>
      <c r="M402" s="296"/>
      <c r="N402" s="296"/>
      <c r="O402" s="297"/>
    </row>
    <row r="403" spans="1:15" s="291" customFormat="1" ht="12">
      <c r="A403" s="296"/>
      <c r="B403" s="296"/>
      <c r="C403" s="296"/>
      <c r="D403" s="296"/>
      <c r="E403" s="296"/>
      <c r="F403" s="296"/>
      <c r="G403" s="296"/>
      <c r="H403" s="296"/>
      <c r="I403" s="296"/>
      <c r="J403" s="296"/>
      <c r="K403" s="296"/>
      <c r="L403" s="296"/>
      <c r="M403" s="296"/>
      <c r="N403" s="296"/>
      <c r="O403" s="297"/>
    </row>
    <row r="404" spans="1:15" s="291" customFormat="1" ht="12">
      <c r="A404" s="296"/>
      <c r="B404" s="296"/>
      <c r="C404" s="296"/>
      <c r="D404" s="296"/>
      <c r="E404" s="296"/>
      <c r="F404" s="296"/>
      <c r="G404" s="296"/>
      <c r="H404" s="296"/>
      <c r="I404" s="296"/>
      <c r="J404" s="296"/>
      <c r="K404" s="296"/>
      <c r="L404" s="296"/>
      <c r="M404" s="296"/>
      <c r="N404" s="296"/>
      <c r="O404" s="297"/>
    </row>
    <row r="405" spans="1:15" s="291" customFormat="1" ht="12">
      <c r="A405" s="296"/>
      <c r="B405" s="296"/>
      <c r="C405" s="296"/>
      <c r="D405" s="296"/>
      <c r="E405" s="296"/>
      <c r="F405" s="296"/>
      <c r="G405" s="296"/>
      <c r="H405" s="296"/>
      <c r="I405" s="296"/>
      <c r="J405" s="296"/>
      <c r="K405" s="296"/>
      <c r="L405" s="296"/>
      <c r="M405" s="296"/>
      <c r="N405" s="296"/>
      <c r="O405" s="297"/>
    </row>
    <row r="406" spans="1:15" s="291" customFormat="1" ht="12">
      <c r="A406" s="296"/>
      <c r="B406" s="296"/>
      <c r="C406" s="296"/>
      <c r="D406" s="296"/>
      <c r="E406" s="296"/>
      <c r="F406" s="296"/>
      <c r="G406" s="296"/>
      <c r="H406" s="296"/>
      <c r="I406" s="296"/>
      <c r="J406" s="296"/>
      <c r="K406" s="296"/>
      <c r="L406" s="296"/>
      <c r="M406" s="296"/>
      <c r="N406" s="296"/>
      <c r="O406" s="297"/>
    </row>
    <row r="407" spans="1:15" s="291" customFormat="1" ht="12">
      <c r="A407" s="296"/>
      <c r="B407" s="296"/>
      <c r="C407" s="296"/>
      <c r="D407" s="296"/>
      <c r="E407" s="296"/>
      <c r="F407" s="296"/>
      <c r="G407" s="296"/>
      <c r="H407" s="296"/>
      <c r="I407" s="296"/>
      <c r="J407" s="296"/>
      <c r="K407" s="296"/>
      <c r="L407" s="296"/>
      <c r="M407" s="296"/>
      <c r="N407" s="296"/>
      <c r="O407" s="297"/>
    </row>
    <row r="408" spans="1:15" s="291" customFormat="1" ht="12">
      <c r="A408" s="296"/>
      <c r="B408" s="296"/>
      <c r="C408" s="296"/>
      <c r="D408" s="296"/>
      <c r="E408" s="296"/>
      <c r="F408" s="296"/>
      <c r="G408" s="296"/>
      <c r="H408" s="296"/>
      <c r="I408" s="296"/>
      <c r="J408" s="296"/>
      <c r="K408" s="296"/>
      <c r="L408" s="296"/>
      <c r="M408" s="296"/>
      <c r="N408" s="296"/>
      <c r="O408" s="297"/>
    </row>
    <row r="409" spans="1:15" s="291" customFormat="1" ht="12">
      <c r="A409" s="296"/>
      <c r="B409" s="296"/>
      <c r="C409" s="296"/>
      <c r="D409" s="296"/>
      <c r="E409" s="296"/>
      <c r="F409" s="296"/>
      <c r="G409" s="296"/>
      <c r="H409" s="296"/>
      <c r="I409" s="296"/>
      <c r="J409" s="296"/>
      <c r="K409" s="296"/>
      <c r="L409" s="296"/>
      <c r="M409" s="296"/>
      <c r="N409" s="296"/>
      <c r="O409" s="297"/>
    </row>
    <row r="410" spans="1:15" s="291" customFormat="1" ht="12">
      <c r="A410" s="296"/>
      <c r="B410" s="296"/>
      <c r="C410" s="296"/>
      <c r="D410" s="296"/>
      <c r="E410" s="296"/>
      <c r="F410" s="296"/>
      <c r="G410" s="296"/>
      <c r="H410" s="296"/>
      <c r="I410" s="296"/>
      <c r="J410" s="296"/>
      <c r="K410" s="296"/>
      <c r="L410" s="296"/>
      <c r="M410" s="296"/>
      <c r="N410" s="296"/>
      <c r="O410" s="297"/>
    </row>
    <row r="411" spans="1:15" s="291" customFormat="1" ht="12">
      <c r="A411" s="296"/>
      <c r="B411" s="296"/>
      <c r="C411" s="296"/>
      <c r="D411" s="296"/>
      <c r="E411" s="296"/>
      <c r="F411" s="296"/>
      <c r="G411" s="296"/>
      <c r="H411" s="296"/>
      <c r="I411" s="296"/>
      <c r="J411" s="296"/>
      <c r="K411" s="296"/>
      <c r="L411" s="296"/>
      <c r="M411" s="296"/>
      <c r="N411" s="296"/>
      <c r="O411" s="297"/>
    </row>
    <row r="412" spans="1:15" s="291" customFormat="1" ht="12">
      <c r="A412" s="296"/>
      <c r="B412" s="296"/>
      <c r="C412" s="296"/>
      <c r="D412" s="296"/>
      <c r="E412" s="296"/>
      <c r="F412" s="296"/>
      <c r="G412" s="296"/>
      <c r="H412" s="296"/>
      <c r="I412" s="296"/>
      <c r="J412" s="296"/>
      <c r="K412" s="296"/>
      <c r="L412" s="296"/>
      <c r="M412" s="296"/>
      <c r="N412" s="296"/>
      <c r="O412" s="297"/>
    </row>
    <row r="413" spans="1:15" s="291" customFormat="1" ht="12">
      <c r="A413" s="296"/>
      <c r="B413" s="296"/>
      <c r="C413" s="296"/>
      <c r="D413" s="296"/>
      <c r="E413" s="296"/>
      <c r="F413" s="296"/>
      <c r="G413" s="296"/>
      <c r="H413" s="296"/>
      <c r="I413" s="296"/>
      <c r="J413" s="296"/>
      <c r="K413" s="296"/>
      <c r="L413" s="296"/>
      <c r="M413" s="296"/>
      <c r="N413" s="296"/>
      <c r="O413" s="297"/>
    </row>
    <row r="414" spans="1:15" s="291" customFormat="1" ht="12">
      <c r="A414" s="296"/>
      <c r="B414" s="296"/>
      <c r="C414" s="296"/>
      <c r="D414" s="296"/>
      <c r="E414" s="296"/>
      <c r="F414" s="296"/>
      <c r="G414" s="296"/>
      <c r="H414" s="296"/>
      <c r="I414" s="296"/>
      <c r="J414" s="296"/>
      <c r="K414" s="296"/>
      <c r="L414" s="296"/>
      <c r="M414" s="296"/>
      <c r="N414" s="296"/>
      <c r="O414" s="297"/>
    </row>
    <row r="415" spans="1:15" s="291" customFormat="1" ht="12">
      <c r="A415" s="296"/>
      <c r="B415" s="296"/>
      <c r="C415" s="296"/>
      <c r="D415" s="296"/>
      <c r="E415" s="296"/>
      <c r="F415" s="296"/>
      <c r="G415" s="296"/>
      <c r="H415" s="296"/>
      <c r="I415" s="296"/>
      <c r="J415" s="296"/>
      <c r="K415" s="296"/>
      <c r="L415" s="296"/>
      <c r="M415" s="296"/>
      <c r="N415" s="296"/>
      <c r="O415" s="297"/>
    </row>
    <row r="416" spans="1:15" s="291" customFormat="1" ht="12">
      <c r="A416" s="296"/>
      <c r="B416" s="296"/>
      <c r="C416" s="296"/>
      <c r="D416" s="296"/>
      <c r="E416" s="296"/>
      <c r="F416" s="296"/>
      <c r="G416" s="296"/>
      <c r="H416" s="296"/>
      <c r="I416" s="296"/>
      <c r="J416" s="296"/>
      <c r="K416" s="296"/>
      <c r="L416" s="296"/>
      <c r="M416" s="296"/>
      <c r="N416" s="296"/>
      <c r="O416" s="297"/>
    </row>
    <row r="417" spans="1:15" s="291" customFormat="1" ht="12">
      <c r="A417" s="296"/>
      <c r="B417" s="296"/>
      <c r="C417" s="296"/>
      <c r="D417" s="296"/>
      <c r="E417" s="296"/>
      <c r="F417" s="296"/>
      <c r="G417" s="296"/>
      <c r="H417" s="296"/>
      <c r="I417" s="296"/>
      <c r="J417" s="296"/>
      <c r="K417" s="296"/>
      <c r="L417" s="296"/>
      <c r="M417" s="296"/>
      <c r="N417" s="296"/>
      <c r="O417" s="297"/>
    </row>
    <row r="418" spans="1:15" s="291" customFormat="1" ht="12">
      <c r="A418" s="296"/>
      <c r="B418" s="296"/>
      <c r="C418" s="296"/>
      <c r="D418" s="296"/>
      <c r="E418" s="296"/>
      <c r="F418" s="296"/>
      <c r="G418" s="296"/>
      <c r="H418" s="296"/>
      <c r="I418" s="296"/>
      <c r="J418" s="296"/>
      <c r="K418" s="296"/>
      <c r="L418" s="296"/>
      <c r="M418" s="296"/>
      <c r="N418" s="296"/>
      <c r="O418" s="297"/>
    </row>
    <row r="419" spans="1:15" s="291" customFormat="1" ht="12">
      <c r="A419" s="296"/>
      <c r="B419" s="296"/>
      <c r="C419" s="296"/>
      <c r="D419" s="296"/>
      <c r="E419" s="296"/>
      <c r="F419" s="296"/>
      <c r="G419" s="296"/>
      <c r="H419" s="296"/>
      <c r="I419" s="296"/>
      <c r="J419" s="296"/>
      <c r="K419" s="296"/>
      <c r="L419" s="296"/>
      <c r="M419" s="296"/>
      <c r="N419" s="296"/>
      <c r="O419" s="297"/>
    </row>
    <row r="420" spans="1:15" s="291" customFormat="1" ht="12">
      <c r="A420" s="296"/>
      <c r="B420" s="296"/>
      <c r="C420" s="296"/>
      <c r="D420" s="296"/>
      <c r="E420" s="296"/>
      <c r="F420" s="296"/>
      <c r="G420" s="296"/>
      <c r="H420" s="296"/>
      <c r="I420" s="296"/>
      <c r="J420" s="296"/>
      <c r="K420" s="296"/>
      <c r="L420" s="296"/>
      <c r="M420" s="296"/>
      <c r="N420" s="296"/>
      <c r="O420" s="297"/>
    </row>
    <row r="421" spans="1:15" s="291" customFormat="1" ht="12">
      <c r="A421" s="296"/>
      <c r="B421" s="296"/>
      <c r="C421" s="296"/>
      <c r="D421" s="296"/>
      <c r="E421" s="296"/>
      <c r="F421" s="296"/>
      <c r="G421" s="296"/>
      <c r="H421" s="296"/>
      <c r="I421" s="296"/>
      <c r="J421" s="296"/>
      <c r="K421" s="296"/>
      <c r="L421" s="296"/>
      <c r="M421" s="296"/>
      <c r="N421" s="296"/>
      <c r="O421" s="297"/>
    </row>
    <row r="422" spans="1:15" s="291" customFormat="1" ht="12">
      <c r="A422" s="296"/>
      <c r="B422" s="296"/>
      <c r="C422" s="296"/>
      <c r="D422" s="296"/>
      <c r="E422" s="296"/>
      <c r="F422" s="296"/>
      <c r="G422" s="296"/>
      <c r="H422" s="296"/>
      <c r="I422" s="296"/>
      <c r="J422" s="296"/>
      <c r="K422" s="296"/>
      <c r="L422" s="296"/>
      <c r="M422" s="296"/>
      <c r="N422" s="296"/>
      <c r="O422" s="297"/>
    </row>
    <row r="423" spans="1:15" s="291" customFormat="1" ht="12">
      <c r="A423" s="296"/>
      <c r="B423" s="296"/>
      <c r="C423" s="296"/>
      <c r="D423" s="296"/>
      <c r="E423" s="296"/>
      <c r="F423" s="296"/>
      <c r="G423" s="296"/>
      <c r="H423" s="296"/>
      <c r="I423" s="296"/>
      <c r="J423" s="296"/>
      <c r="K423" s="296"/>
      <c r="L423" s="296"/>
      <c r="M423" s="296"/>
      <c r="N423" s="296"/>
      <c r="O423" s="297"/>
    </row>
    <row r="424" spans="1:15" s="291" customFormat="1" ht="12">
      <c r="A424" s="296"/>
      <c r="B424" s="296"/>
      <c r="C424" s="296"/>
      <c r="D424" s="296"/>
      <c r="E424" s="296"/>
      <c r="F424" s="296"/>
      <c r="G424" s="296"/>
      <c r="H424" s="296"/>
      <c r="I424" s="296"/>
      <c r="J424" s="296"/>
      <c r="K424" s="296"/>
      <c r="L424" s="296"/>
      <c r="M424" s="296"/>
      <c r="N424" s="296"/>
      <c r="O424" s="297"/>
    </row>
    <row r="425" spans="1:15" s="291" customFormat="1" ht="12">
      <c r="A425" s="296"/>
      <c r="B425" s="296"/>
      <c r="C425" s="296"/>
      <c r="D425" s="296"/>
      <c r="E425" s="296"/>
      <c r="F425" s="296"/>
      <c r="G425" s="296"/>
      <c r="H425" s="296"/>
      <c r="I425" s="296"/>
      <c r="J425" s="296"/>
      <c r="K425" s="296"/>
      <c r="L425" s="296"/>
      <c r="M425" s="296"/>
      <c r="N425" s="296"/>
      <c r="O425" s="297"/>
    </row>
    <row r="426" spans="1:15" s="291" customFormat="1" ht="12">
      <c r="A426" s="296"/>
      <c r="B426" s="296"/>
      <c r="C426" s="296"/>
      <c r="D426" s="296"/>
      <c r="E426" s="296"/>
      <c r="F426" s="296"/>
      <c r="G426" s="296"/>
      <c r="H426" s="296"/>
      <c r="I426" s="296"/>
      <c r="J426" s="296"/>
      <c r="K426" s="296"/>
      <c r="L426" s="296"/>
      <c r="M426" s="296"/>
      <c r="N426" s="296"/>
      <c r="O426" s="297"/>
    </row>
    <row r="427" spans="1:15" s="291" customFormat="1" ht="12">
      <c r="A427" s="296"/>
      <c r="B427" s="296"/>
      <c r="C427" s="296"/>
      <c r="D427" s="296"/>
      <c r="E427" s="296"/>
      <c r="F427" s="296"/>
      <c r="G427" s="296"/>
      <c r="H427" s="296"/>
      <c r="I427" s="296"/>
      <c r="J427" s="296"/>
      <c r="K427" s="296"/>
      <c r="L427" s="296"/>
      <c r="M427" s="296"/>
      <c r="N427" s="296"/>
      <c r="O427" s="297"/>
    </row>
    <row r="428" spans="1:15" s="291" customFormat="1" ht="12">
      <c r="A428" s="296"/>
      <c r="B428" s="296"/>
      <c r="C428" s="296"/>
      <c r="D428" s="296"/>
      <c r="E428" s="296"/>
      <c r="F428" s="296"/>
      <c r="G428" s="296"/>
      <c r="H428" s="296"/>
      <c r="I428" s="296"/>
      <c r="J428" s="296"/>
      <c r="K428" s="296"/>
      <c r="L428" s="296"/>
      <c r="M428" s="296"/>
      <c r="N428" s="296"/>
      <c r="O428" s="297"/>
    </row>
    <row r="429" spans="1:15" s="291" customFormat="1" ht="12">
      <c r="A429" s="296"/>
      <c r="B429" s="296"/>
      <c r="C429" s="296"/>
      <c r="D429" s="296"/>
      <c r="E429" s="296"/>
      <c r="F429" s="296"/>
      <c r="G429" s="296"/>
      <c r="H429" s="296"/>
      <c r="I429" s="296"/>
      <c r="J429" s="296"/>
      <c r="K429" s="296"/>
      <c r="L429" s="296"/>
      <c r="M429" s="296"/>
      <c r="N429" s="296"/>
      <c r="O429" s="297"/>
    </row>
    <row r="430" spans="1:15" s="291" customFormat="1" ht="12">
      <c r="A430" s="296"/>
      <c r="B430" s="296"/>
      <c r="C430" s="296"/>
      <c r="D430" s="296"/>
      <c r="E430" s="296"/>
      <c r="F430" s="296"/>
      <c r="G430" s="296"/>
      <c r="H430" s="296"/>
      <c r="I430" s="296"/>
      <c r="J430" s="296"/>
      <c r="K430" s="296"/>
      <c r="L430" s="296"/>
      <c r="M430" s="296"/>
      <c r="N430" s="296"/>
      <c r="O430" s="297"/>
    </row>
    <row r="431" spans="1:15" s="291" customFormat="1" ht="12">
      <c r="A431" s="296"/>
      <c r="B431" s="296"/>
      <c r="C431" s="296"/>
      <c r="D431" s="296"/>
      <c r="E431" s="296"/>
      <c r="F431" s="296"/>
      <c r="G431" s="296"/>
      <c r="H431" s="296"/>
      <c r="I431" s="296"/>
      <c r="J431" s="296"/>
      <c r="K431" s="296"/>
      <c r="L431" s="296"/>
      <c r="M431" s="296"/>
      <c r="N431" s="296"/>
      <c r="O431" s="297"/>
    </row>
    <row r="432" spans="1:15" s="291" customFormat="1" ht="12">
      <c r="A432" s="296"/>
      <c r="B432" s="296"/>
      <c r="C432" s="296"/>
      <c r="D432" s="296"/>
      <c r="E432" s="296"/>
      <c r="F432" s="296"/>
      <c r="G432" s="296"/>
      <c r="H432" s="296"/>
      <c r="I432" s="296"/>
      <c r="J432" s="296"/>
      <c r="K432" s="296"/>
      <c r="L432" s="296"/>
      <c r="M432" s="296"/>
      <c r="N432" s="296"/>
      <c r="O432" s="297"/>
    </row>
    <row r="433" spans="1:15" s="291" customFormat="1" ht="12">
      <c r="A433" s="296"/>
      <c r="B433" s="296"/>
      <c r="C433" s="296"/>
      <c r="D433" s="296"/>
      <c r="E433" s="296"/>
      <c r="F433" s="296"/>
      <c r="G433" s="296"/>
      <c r="H433" s="296"/>
      <c r="I433" s="296"/>
      <c r="J433" s="296"/>
      <c r="K433" s="296"/>
      <c r="L433" s="296"/>
      <c r="M433" s="296"/>
      <c r="N433" s="296"/>
      <c r="O433" s="297"/>
    </row>
    <row r="434" spans="1:15" s="291" customFormat="1" ht="12">
      <c r="A434" s="296"/>
      <c r="B434" s="296"/>
      <c r="C434" s="296"/>
      <c r="D434" s="296"/>
      <c r="E434" s="296"/>
      <c r="F434" s="296"/>
      <c r="G434" s="296"/>
      <c r="H434" s="296"/>
      <c r="I434" s="296"/>
      <c r="J434" s="296"/>
      <c r="K434" s="296"/>
      <c r="L434" s="296"/>
      <c r="M434" s="296"/>
      <c r="N434" s="296"/>
      <c r="O434" s="297"/>
    </row>
    <row r="435" spans="1:15" s="291" customFormat="1" ht="12">
      <c r="A435" s="296"/>
      <c r="B435" s="296"/>
      <c r="C435" s="296"/>
      <c r="D435" s="296"/>
      <c r="E435" s="296"/>
      <c r="F435" s="296"/>
      <c r="G435" s="296"/>
      <c r="H435" s="296"/>
      <c r="I435" s="296"/>
      <c r="J435" s="296"/>
      <c r="K435" s="296"/>
      <c r="L435" s="296"/>
      <c r="M435" s="296"/>
      <c r="N435" s="296"/>
      <c r="O435" s="297"/>
    </row>
    <row r="436" spans="1:15" s="291" customFormat="1" ht="12">
      <c r="A436" s="296"/>
      <c r="B436" s="296"/>
      <c r="C436" s="296"/>
      <c r="D436" s="296"/>
      <c r="E436" s="296"/>
      <c r="F436" s="296"/>
      <c r="G436" s="296"/>
      <c r="H436" s="296"/>
      <c r="I436" s="296"/>
      <c r="J436" s="296"/>
      <c r="K436" s="296"/>
      <c r="L436" s="296"/>
      <c r="M436" s="296"/>
      <c r="N436" s="296"/>
      <c r="O436" s="297"/>
    </row>
    <row r="437" spans="1:15" s="291" customFormat="1" ht="12">
      <c r="A437" s="296"/>
      <c r="B437" s="296"/>
      <c r="C437" s="296"/>
      <c r="D437" s="296"/>
      <c r="E437" s="296"/>
      <c r="F437" s="296"/>
      <c r="G437" s="296"/>
      <c r="H437" s="296"/>
      <c r="I437" s="296"/>
      <c r="J437" s="296"/>
      <c r="K437" s="296"/>
      <c r="L437" s="296"/>
      <c r="M437" s="296"/>
      <c r="N437" s="296"/>
      <c r="O437" s="297"/>
    </row>
    <row r="438" spans="1:15" s="291" customFormat="1" ht="12">
      <c r="A438" s="296"/>
      <c r="B438" s="296"/>
      <c r="C438" s="296"/>
      <c r="D438" s="296"/>
      <c r="E438" s="296"/>
      <c r="F438" s="296"/>
      <c r="G438" s="296"/>
      <c r="H438" s="296"/>
      <c r="I438" s="296"/>
      <c r="J438" s="296"/>
      <c r="K438" s="296"/>
      <c r="L438" s="296"/>
      <c r="M438" s="296"/>
      <c r="N438" s="296"/>
      <c r="O438" s="297"/>
    </row>
    <row r="439" spans="1:15" s="291" customFormat="1" ht="12">
      <c r="A439" s="296"/>
      <c r="B439" s="296"/>
      <c r="C439" s="296"/>
      <c r="D439" s="296"/>
      <c r="E439" s="296"/>
      <c r="F439" s="296"/>
      <c r="G439" s="296"/>
      <c r="H439" s="296"/>
      <c r="I439" s="296"/>
      <c r="J439" s="296"/>
      <c r="K439" s="296"/>
      <c r="L439" s="296"/>
      <c r="M439" s="296"/>
      <c r="N439" s="296"/>
      <c r="O439" s="297"/>
    </row>
    <row r="440" spans="1:15" s="291" customFormat="1" ht="12">
      <c r="A440" s="296"/>
      <c r="B440" s="296"/>
      <c r="C440" s="296"/>
      <c r="D440" s="296"/>
      <c r="E440" s="296"/>
      <c r="F440" s="296"/>
      <c r="G440" s="296"/>
      <c r="H440" s="296"/>
      <c r="I440" s="296"/>
      <c r="J440" s="296"/>
      <c r="K440" s="296"/>
      <c r="L440" s="296"/>
      <c r="M440" s="296"/>
      <c r="N440" s="296"/>
      <c r="O440" s="297"/>
    </row>
    <row r="441" spans="1:15" s="291" customFormat="1" ht="12">
      <c r="A441" s="296"/>
      <c r="B441" s="296"/>
      <c r="C441" s="296"/>
      <c r="D441" s="296"/>
      <c r="E441" s="296"/>
      <c r="F441" s="296"/>
      <c r="G441" s="296"/>
      <c r="H441" s="296"/>
      <c r="I441" s="296"/>
      <c r="J441" s="296"/>
      <c r="K441" s="296"/>
      <c r="L441" s="296"/>
      <c r="M441" s="296"/>
      <c r="N441" s="296"/>
      <c r="O441" s="297"/>
    </row>
    <row r="442" spans="1:15" s="291" customFormat="1" ht="12">
      <c r="A442" s="296"/>
      <c r="B442" s="296"/>
      <c r="C442" s="296"/>
      <c r="D442" s="296"/>
      <c r="E442" s="296"/>
      <c r="F442" s="296"/>
      <c r="G442" s="296"/>
      <c r="H442" s="296"/>
      <c r="I442" s="296"/>
      <c r="J442" s="296"/>
      <c r="K442" s="296"/>
      <c r="L442" s="296"/>
      <c r="M442" s="296"/>
      <c r="N442" s="296"/>
      <c r="O442" s="297"/>
    </row>
    <row r="443" spans="1:15" s="291" customFormat="1" ht="12">
      <c r="A443" s="296"/>
      <c r="B443" s="296"/>
      <c r="C443" s="296"/>
      <c r="D443" s="296"/>
      <c r="E443" s="296"/>
      <c r="F443" s="296"/>
      <c r="G443" s="296"/>
      <c r="H443" s="296"/>
      <c r="I443" s="296"/>
      <c r="J443" s="296"/>
      <c r="K443" s="296"/>
      <c r="L443" s="296"/>
      <c r="M443" s="296"/>
      <c r="N443" s="296"/>
      <c r="O443" s="297"/>
    </row>
    <row r="444" spans="1:15" s="291" customFormat="1" ht="12">
      <c r="A444" s="296"/>
      <c r="B444" s="296"/>
      <c r="C444" s="296"/>
      <c r="D444" s="296"/>
      <c r="E444" s="296"/>
      <c r="F444" s="296"/>
      <c r="G444" s="296"/>
      <c r="H444" s="296"/>
      <c r="I444" s="296"/>
      <c r="J444" s="296"/>
      <c r="K444" s="296"/>
      <c r="L444" s="296"/>
      <c r="M444" s="296"/>
      <c r="N444" s="296"/>
      <c r="O444" s="297"/>
    </row>
    <row r="445" spans="1:15" s="291" customFormat="1" ht="12">
      <c r="A445" s="296"/>
      <c r="B445" s="296"/>
      <c r="C445" s="296"/>
      <c r="D445" s="296"/>
      <c r="E445" s="296"/>
      <c r="F445" s="296"/>
      <c r="G445" s="296"/>
      <c r="H445" s="296"/>
      <c r="I445" s="296"/>
      <c r="J445" s="296"/>
      <c r="K445" s="296"/>
      <c r="L445" s="296"/>
      <c r="M445" s="296"/>
      <c r="N445" s="296"/>
      <c r="O445" s="297"/>
    </row>
    <row r="446" spans="1:15" s="291" customFormat="1" ht="12">
      <c r="A446" s="296"/>
      <c r="B446" s="296"/>
      <c r="C446" s="296"/>
      <c r="D446" s="296"/>
      <c r="E446" s="296"/>
      <c r="F446" s="296"/>
      <c r="G446" s="296"/>
      <c r="H446" s="296"/>
      <c r="I446" s="296"/>
      <c r="J446" s="296"/>
      <c r="K446" s="296"/>
      <c r="L446" s="296"/>
      <c r="M446" s="296"/>
      <c r="N446" s="296"/>
      <c r="O446" s="297"/>
    </row>
    <row r="447" spans="1:15" s="291" customFormat="1" ht="12">
      <c r="A447" s="296"/>
      <c r="B447" s="296"/>
      <c r="C447" s="296"/>
      <c r="D447" s="296"/>
      <c r="E447" s="296"/>
      <c r="F447" s="296"/>
      <c r="G447" s="296"/>
      <c r="H447" s="296"/>
      <c r="I447" s="296"/>
      <c r="J447" s="296"/>
      <c r="K447" s="296"/>
      <c r="L447" s="296"/>
      <c r="M447" s="296"/>
      <c r="N447" s="296"/>
      <c r="O447" s="297"/>
    </row>
    <row r="448" ht="13.5">
      <c r="G448" s="296"/>
    </row>
    <row r="449" ht="13.5">
      <c r="G449" s="296"/>
    </row>
    <row r="450" ht="13.5">
      <c r="G450" s="296"/>
    </row>
  </sheetData>
  <sheetProtection/>
  <mergeCells count="27">
    <mergeCell ref="D15:E15"/>
    <mergeCell ref="B16:B23"/>
    <mergeCell ref="C16:E16"/>
    <mergeCell ref="D17:D19"/>
    <mergeCell ref="C20:E20"/>
    <mergeCell ref="B24:B32"/>
    <mergeCell ref="C23:E23"/>
    <mergeCell ref="C17:C19"/>
    <mergeCell ref="C21:C22"/>
    <mergeCell ref="C24:E24"/>
    <mergeCell ref="B33:B36"/>
    <mergeCell ref="B37:B40"/>
    <mergeCell ref="C40:E40"/>
    <mergeCell ref="C37:E37"/>
    <mergeCell ref="D25:D27"/>
    <mergeCell ref="D28:D30"/>
    <mergeCell ref="C31:E31"/>
    <mergeCell ref="C41:E41"/>
    <mergeCell ref="B12:U12"/>
    <mergeCell ref="C32:E32"/>
    <mergeCell ref="C33:E33"/>
    <mergeCell ref="C34:E34"/>
    <mergeCell ref="D21:D22"/>
    <mergeCell ref="C35:E35"/>
    <mergeCell ref="C38:E38"/>
    <mergeCell ref="C39:E39"/>
    <mergeCell ref="C36:E36"/>
  </mergeCells>
  <printOptions/>
  <pageMargins left="0.787401575" right="0.787401575" top="0.984251969" bottom="0.984251969"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dimension ref="A1:BT338"/>
  <sheetViews>
    <sheetView zoomScale="70" zoomScaleNormal="70" zoomScalePageLayoutView="0" workbookViewId="0" topLeftCell="A34">
      <selection activeCell="G45" sqref="G45"/>
    </sheetView>
  </sheetViews>
  <sheetFormatPr defaultColWidth="7.421875" defaultRowHeight="15.75" customHeight="1"/>
  <cols>
    <col min="1" max="1" width="21.140625" style="291" customWidth="1"/>
    <col min="2" max="2" width="16.140625" style="291" customWidth="1"/>
    <col min="3" max="3" width="14.7109375" style="291" customWidth="1"/>
    <col min="4" max="4" width="19.28125" style="291" customWidth="1"/>
    <col min="5" max="5" width="31.28125" style="291" customWidth="1"/>
    <col min="6" max="6" width="17.421875" style="291" customWidth="1"/>
    <col min="7" max="8" width="13.8515625" style="297" customWidth="1"/>
    <col min="9" max="11" width="13.8515625" style="291" customWidth="1"/>
    <col min="12" max="12" width="13.8515625" style="297" customWidth="1"/>
    <col min="13" max="14" width="13.8515625" style="291" customWidth="1"/>
    <col min="15" max="15" width="13.8515625" style="297" customWidth="1"/>
    <col min="16" max="22" width="13.8515625" style="291" customWidth="1"/>
    <col min="23" max="23" width="21.00390625" style="291" customWidth="1"/>
    <col min="24" max="24" width="14.8515625" style="291" customWidth="1"/>
    <col min="25" max="16384" width="7.421875" style="291" customWidth="1"/>
  </cols>
  <sheetData>
    <row r="1" spans="2:11" ht="15.75" customHeight="1">
      <c r="B1" s="301" t="s">
        <v>0</v>
      </c>
      <c r="C1" s="301"/>
      <c r="D1" s="301"/>
      <c r="E1" s="301"/>
      <c r="F1" s="301" t="s">
        <v>1</v>
      </c>
      <c r="G1" s="302"/>
      <c r="H1" s="302"/>
      <c r="I1" s="301"/>
      <c r="J1" s="301"/>
      <c r="K1" s="301"/>
    </row>
    <row r="2" spans="2:11" ht="15.75" customHeight="1">
      <c r="B2" s="301" t="s">
        <v>2</v>
      </c>
      <c r="C2" s="301"/>
      <c r="D2" s="301"/>
      <c r="E2" s="301"/>
      <c r="F2" s="301" t="s">
        <v>3</v>
      </c>
      <c r="G2" s="302"/>
      <c r="H2" s="302"/>
      <c r="I2" s="301"/>
      <c r="J2" s="301"/>
      <c r="K2" s="301"/>
    </row>
    <row r="3" spans="2:11" ht="15.75" customHeight="1">
      <c r="B3" s="301" t="s">
        <v>4</v>
      </c>
      <c r="C3" s="301"/>
      <c r="D3" s="301"/>
      <c r="E3" s="301"/>
      <c r="F3" s="301" t="s">
        <v>5</v>
      </c>
      <c r="G3" s="302"/>
      <c r="H3" s="302"/>
      <c r="I3" s="301"/>
      <c r="J3" s="301"/>
      <c r="K3" s="301"/>
    </row>
    <row r="4" spans="2:11" ht="15.75" customHeight="1">
      <c r="B4" s="301" t="s">
        <v>6</v>
      </c>
      <c r="C4" s="301"/>
      <c r="D4" s="301"/>
      <c r="E4" s="301"/>
      <c r="F4" s="301"/>
      <c r="G4" s="302"/>
      <c r="H4" s="302"/>
      <c r="I4" s="301"/>
      <c r="J4" s="301"/>
      <c r="K4" s="301"/>
    </row>
    <row r="5" spans="2:11" ht="15.75" customHeight="1">
      <c r="B5" s="303" t="s">
        <v>7</v>
      </c>
      <c r="C5" s="303"/>
      <c r="D5" s="303"/>
      <c r="E5" s="303"/>
      <c r="F5" s="303"/>
      <c r="G5" s="304"/>
      <c r="H5" s="304"/>
      <c r="I5" s="303"/>
      <c r="J5" s="303"/>
      <c r="K5" s="303"/>
    </row>
    <row r="6" spans="2:11" ht="15.75" customHeight="1">
      <c r="B6" s="303" t="s">
        <v>8</v>
      </c>
      <c r="C6" s="303"/>
      <c r="D6" s="303"/>
      <c r="E6" s="303"/>
      <c r="F6" s="303"/>
      <c r="G6" s="304"/>
      <c r="H6" s="304"/>
      <c r="I6" s="303"/>
      <c r="J6" s="303"/>
      <c r="K6" s="303"/>
    </row>
    <row r="7" spans="2:11" ht="15.75" customHeight="1">
      <c r="B7" s="305"/>
      <c r="C7" s="305"/>
      <c r="D7" s="305"/>
      <c r="E7" s="305"/>
      <c r="F7" s="305"/>
      <c r="G7" s="306"/>
      <c r="H7" s="306"/>
      <c r="I7" s="305"/>
      <c r="J7" s="305"/>
      <c r="K7" s="305"/>
    </row>
    <row r="8" spans="2:11" ht="15.75" customHeight="1">
      <c r="B8" s="305"/>
      <c r="C8" s="305"/>
      <c r="D8" s="305"/>
      <c r="E8" s="305"/>
      <c r="F8" s="305"/>
      <c r="G8" s="306"/>
      <c r="H8" s="306"/>
      <c r="I8" s="305"/>
      <c r="J8" s="305"/>
      <c r="K8" s="305"/>
    </row>
    <row r="9" spans="2:11" ht="15.75" customHeight="1">
      <c r="B9" s="305"/>
      <c r="C9" s="305"/>
      <c r="D9" s="305"/>
      <c r="E9" s="305"/>
      <c r="F9" s="305"/>
      <c r="G9" s="306"/>
      <c r="H9" s="306"/>
      <c r="I9" s="305"/>
      <c r="J9" s="305"/>
      <c r="K9" s="305"/>
    </row>
    <row r="10" spans="2:21" ht="15.75" customHeight="1">
      <c r="B10" s="479" t="s">
        <v>311</v>
      </c>
      <c r="C10" s="480"/>
      <c r="D10" s="480"/>
      <c r="E10" s="480"/>
      <c r="F10" s="480"/>
      <c r="G10" s="480"/>
      <c r="H10" s="480"/>
      <c r="I10" s="480"/>
      <c r="J10" s="480"/>
      <c r="K10" s="480"/>
      <c r="L10" s="480"/>
      <c r="M10" s="480"/>
      <c r="N10" s="480"/>
      <c r="O10" s="480"/>
      <c r="P10" s="480"/>
      <c r="Q10" s="480"/>
      <c r="R10" s="480"/>
      <c r="S10" s="480"/>
      <c r="T10" s="480"/>
      <c r="U10" s="480"/>
    </row>
    <row r="11" spans="2:11" ht="0.75" customHeight="1">
      <c r="B11" s="305"/>
      <c r="C11" s="305"/>
      <c r="D11" s="305"/>
      <c r="E11" s="305"/>
      <c r="F11" s="305"/>
      <c r="G11" s="306"/>
      <c r="H11" s="306"/>
      <c r="I11" s="305"/>
      <c r="J11" s="305"/>
      <c r="K11" s="305"/>
    </row>
    <row r="12" spans="2:11" ht="15.75" customHeight="1">
      <c r="B12" s="305" t="s">
        <v>311</v>
      </c>
      <c r="C12" s="305"/>
      <c r="D12" s="305"/>
      <c r="E12" s="305"/>
      <c r="F12" s="305"/>
      <c r="G12" s="306"/>
      <c r="H12" s="306"/>
      <c r="I12" s="305"/>
      <c r="J12" s="305"/>
      <c r="K12" s="305"/>
    </row>
    <row r="13" spans="2:10" ht="15.75" customHeight="1">
      <c r="B13" s="451" t="s">
        <v>338</v>
      </c>
      <c r="C13" s="480"/>
      <c r="D13" s="480"/>
      <c r="E13" s="480"/>
      <c r="F13" s="480"/>
      <c r="G13" s="307"/>
      <c r="H13" s="307"/>
      <c r="I13" s="308"/>
      <c r="J13" s="308"/>
    </row>
    <row r="14" ht="15.75" customHeight="1">
      <c r="B14" s="274"/>
    </row>
    <row r="15" ht="15.75" customHeight="1" thickBot="1"/>
    <row r="16" spans="2:24" ht="49.5" customHeight="1" thickBot="1" thickTop="1">
      <c r="B16" s="275" t="s">
        <v>272</v>
      </c>
      <c r="C16" s="275" t="s">
        <v>9</v>
      </c>
      <c r="D16" s="498" t="s">
        <v>235</v>
      </c>
      <c r="E16" s="498"/>
      <c r="F16" s="276" t="s">
        <v>137</v>
      </c>
      <c r="G16" s="309" t="s">
        <v>162</v>
      </c>
      <c r="H16" s="309" t="s">
        <v>163</v>
      </c>
      <c r="I16" s="309" t="s">
        <v>164</v>
      </c>
      <c r="J16" s="309" t="s">
        <v>165</v>
      </c>
      <c r="K16" s="309" t="s">
        <v>166</v>
      </c>
      <c r="L16" s="309" t="s">
        <v>167</v>
      </c>
      <c r="M16" s="309" t="s">
        <v>220</v>
      </c>
      <c r="N16" s="309" t="s">
        <v>168</v>
      </c>
      <c r="O16" s="309" t="s">
        <v>169</v>
      </c>
      <c r="P16" s="309" t="s">
        <v>170</v>
      </c>
      <c r="Q16" s="309" t="s">
        <v>171</v>
      </c>
      <c r="R16" s="309" t="s">
        <v>172</v>
      </c>
      <c r="S16" s="309" t="s">
        <v>173</v>
      </c>
      <c r="T16" s="309" t="s">
        <v>174</v>
      </c>
      <c r="U16" s="309" t="s">
        <v>175</v>
      </c>
      <c r="V16" s="309" t="s">
        <v>226</v>
      </c>
      <c r="W16" s="309" t="s">
        <v>316</v>
      </c>
      <c r="X16" s="309" t="s">
        <v>317</v>
      </c>
    </row>
    <row r="17" spans="2:24" ht="40.5" customHeight="1" thickBot="1" thickTop="1">
      <c r="B17" s="499" t="s">
        <v>12</v>
      </c>
      <c r="C17" s="485" t="s">
        <v>236</v>
      </c>
      <c r="D17" s="486"/>
      <c r="E17" s="486"/>
      <c r="F17" s="283">
        <f aca="true" t="shared" si="0" ref="F17:F22">SUM(G17:X17)</f>
        <v>7978</v>
      </c>
      <c r="G17" s="310">
        <f>+G18+G19+G20</f>
        <v>67</v>
      </c>
      <c r="H17" s="310">
        <f aca="true" t="shared" si="1" ref="H17:X17">+H18+H19+H20</f>
        <v>0</v>
      </c>
      <c r="I17" s="310">
        <f t="shared" si="1"/>
        <v>2215</v>
      </c>
      <c r="J17" s="310">
        <f t="shared" si="1"/>
        <v>123</v>
      </c>
      <c r="K17" s="310">
        <f t="shared" si="1"/>
        <v>141</v>
      </c>
      <c r="L17" s="310">
        <f t="shared" si="1"/>
        <v>0</v>
      </c>
      <c r="M17" s="310">
        <f t="shared" si="1"/>
        <v>117</v>
      </c>
      <c r="N17" s="310">
        <f t="shared" si="1"/>
        <v>1101</v>
      </c>
      <c r="O17" s="310">
        <f t="shared" si="1"/>
        <v>284</v>
      </c>
      <c r="P17" s="310">
        <f t="shared" si="1"/>
        <v>623</v>
      </c>
      <c r="Q17" s="310">
        <f t="shared" si="1"/>
        <v>368</v>
      </c>
      <c r="R17" s="310">
        <f t="shared" si="1"/>
        <v>516</v>
      </c>
      <c r="S17" s="310">
        <f t="shared" si="1"/>
        <v>84</v>
      </c>
      <c r="T17" s="310">
        <f t="shared" si="1"/>
        <v>713</v>
      </c>
      <c r="U17" s="310">
        <f t="shared" si="1"/>
        <v>232</v>
      </c>
      <c r="V17" s="310">
        <f t="shared" si="1"/>
        <v>1089</v>
      </c>
      <c r="W17" s="310">
        <f t="shared" si="1"/>
        <v>305</v>
      </c>
      <c r="X17" s="310">
        <f t="shared" si="1"/>
        <v>0</v>
      </c>
    </row>
    <row r="18" spans="2:24" ht="31.5" customHeight="1" thickBot="1" thickTop="1">
      <c r="B18" s="499"/>
      <c r="C18" s="508"/>
      <c r="D18" s="487" t="s">
        <v>237</v>
      </c>
      <c r="E18" s="282" t="s">
        <v>238</v>
      </c>
      <c r="F18" s="283">
        <f t="shared" si="0"/>
        <v>15</v>
      </c>
      <c r="G18" s="310">
        <v>0</v>
      </c>
      <c r="H18" s="310"/>
      <c r="I18" s="310">
        <v>5</v>
      </c>
      <c r="J18" s="310">
        <v>1</v>
      </c>
      <c r="K18" s="310">
        <v>1</v>
      </c>
      <c r="L18" s="310">
        <v>0</v>
      </c>
      <c r="M18" s="310">
        <v>0</v>
      </c>
      <c r="N18" s="310">
        <v>1</v>
      </c>
      <c r="O18" s="310">
        <v>0</v>
      </c>
      <c r="P18" s="310">
        <v>1</v>
      </c>
      <c r="Q18" s="310">
        <v>1</v>
      </c>
      <c r="R18" s="310">
        <v>0</v>
      </c>
      <c r="S18" s="310">
        <v>2</v>
      </c>
      <c r="T18" s="310">
        <v>0</v>
      </c>
      <c r="U18" s="310">
        <v>1</v>
      </c>
      <c r="V18" s="310">
        <v>2</v>
      </c>
      <c r="W18" s="310">
        <v>0</v>
      </c>
      <c r="X18" s="310">
        <v>0</v>
      </c>
    </row>
    <row r="19" spans="2:24" ht="31.5" customHeight="1" thickBot="1" thickTop="1">
      <c r="B19" s="499"/>
      <c r="C19" s="509"/>
      <c r="D19" s="487"/>
      <c r="E19" s="282" t="s">
        <v>239</v>
      </c>
      <c r="F19" s="283">
        <f t="shared" si="0"/>
        <v>43</v>
      </c>
      <c r="G19" s="310">
        <v>1</v>
      </c>
      <c r="H19" s="310"/>
      <c r="I19" s="310">
        <v>7</v>
      </c>
      <c r="J19" s="310">
        <v>0</v>
      </c>
      <c r="K19" s="310">
        <v>1</v>
      </c>
      <c r="L19" s="310">
        <v>0</v>
      </c>
      <c r="M19" s="310">
        <v>2</v>
      </c>
      <c r="N19" s="310">
        <v>4</v>
      </c>
      <c r="O19" s="310">
        <v>0</v>
      </c>
      <c r="P19" s="310">
        <v>0</v>
      </c>
      <c r="Q19" s="310">
        <v>1</v>
      </c>
      <c r="R19" s="310">
        <v>8</v>
      </c>
      <c r="S19" s="310">
        <v>0</v>
      </c>
      <c r="T19" s="310">
        <v>5</v>
      </c>
      <c r="U19" s="310">
        <v>1</v>
      </c>
      <c r="V19" s="310">
        <v>9</v>
      </c>
      <c r="W19" s="310">
        <v>4</v>
      </c>
      <c r="X19" s="310">
        <v>0</v>
      </c>
    </row>
    <row r="20" spans="2:24" ht="36.75" customHeight="1" thickBot="1" thickTop="1">
      <c r="B20" s="499"/>
      <c r="C20" s="509"/>
      <c r="D20" s="487"/>
      <c r="E20" s="282" t="s">
        <v>240</v>
      </c>
      <c r="F20" s="283">
        <f t="shared" si="0"/>
        <v>7920</v>
      </c>
      <c r="G20" s="310">
        <v>66</v>
      </c>
      <c r="H20" s="310"/>
      <c r="I20" s="310">
        <v>2203</v>
      </c>
      <c r="J20" s="310">
        <v>122</v>
      </c>
      <c r="K20" s="310">
        <v>139</v>
      </c>
      <c r="L20" s="310">
        <v>0</v>
      </c>
      <c r="M20" s="310">
        <v>115</v>
      </c>
      <c r="N20" s="310">
        <v>1096</v>
      </c>
      <c r="O20" s="310">
        <v>284</v>
      </c>
      <c r="P20" s="310">
        <v>622</v>
      </c>
      <c r="Q20" s="310">
        <v>366</v>
      </c>
      <c r="R20" s="310">
        <v>508</v>
      </c>
      <c r="S20" s="310">
        <v>82</v>
      </c>
      <c r="T20" s="310">
        <v>708</v>
      </c>
      <c r="U20" s="310">
        <v>230</v>
      </c>
      <c r="V20" s="310">
        <v>1078</v>
      </c>
      <c r="W20" s="310">
        <v>301</v>
      </c>
      <c r="X20" s="310">
        <v>0</v>
      </c>
    </row>
    <row r="21" spans="2:24" ht="84.75" customHeight="1" thickBot="1" thickTop="1">
      <c r="B21" s="499"/>
      <c r="C21" s="485" t="s">
        <v>297</v>
      </c>
      <c r="D21" s="486"/>
      <c r="E21" s="486"/>
      <c r="F21" s="283">
        <f t="shared" si="0"/>
        <v>41</v>
      </c>
      <c r="G21" s="310">
        <v>1</v>
      </c>
      <c r="H21" s="310"/>
      <c r="I21" s="310">
        <v>6</v>
      </c>
      <c r="J21" s="310">
        <v>0</v>
      </c>
      <c r="K21" s="310">
        <v>1</v>
      </c>
      <c r="L21" s="310">
        <v>0</v>
      </c>
      <c r="M21" s="310">
        <v>2</v>
      </c>
      <c r="N21" s="310">
        <v>4</v>
      </c>
      <c r="O21" s="310">
        <v>0</v>
      </c>
      <c r="P21" s="310">
        <v>0</v>
      </c>
      <c r="Q21" s="310">
        <v>0</v>
      </c>
      <c r="R21" s="310">
        <v>8</v>
      </c>
      <c r="S21" s="310">
        <v>0</v>
      </c>
      <c r="T21" s="310">
        <v>5</v>
      </c>
      <c r="U21" s="310">
        <v>1</v>
      </c>
      <c r="V21" s="310">
        <v>9</v>
      </c>
      <c r="W21" s="310">
        <v>4</v>
      </c>
      <c r="X21" s="310">
        <v>0</v>
      </c>
    </row>
    <row r="22" spans="2:24" ht="56.25" customHeight="1" thickBot="1" thickTop="1">
      <c r="B22" s="499"/>
      <c r="C22" s="509"/>
      <c r="D22" s="487" t="s">
        <v>242</v>
      </c>
      <c r="E22" s="282" t="s">
        <v>243</v>
      </c>
      <c r="F22" s="283">
        <f t="shared" si="0"/>
        <v>41</v>
      </c>
      <c r="G22" s="310">
        <v>1</v>
      </c>
      <c r="H22" s="310"/>
      <c r="I22" s="310">
        <v>6</v>
      </c>
      <c r="J22" s="310">
        <v>0</v>
      </c>
      <c r="K22" s="310">
        <v>1</v>
      </c>
      <c r="L22" s="310">
        <v>0</v>
      </c>
      <c r="M22" s="310">
        <v>2</v>
      </c>
      <c r="N22" s="310">
        <v>4</v>
      </c>
      <c r="O22" s="310">
        <v>0</v>
      </c>
      <c r="P22" s="310">
        <v>0</v>
      </c>
      <c r="Q22" s="310">
        <v>0</v>
      </c>
      <c r="R22" s="310">
        <v>8</v>
      </c>
      <c r="S22" s="310">
        <v>0</v>
      </c>
      <c r="T22" s="310">
        <v>5</v>
      </c>
      <c r="U22" s="310">
        <v>1</v>
      </c>
      <c r="V22" s="310">
        <v>9</v>
      </c>
      <c r="W22" s="310">
        <v>4</v>
      </c>
      <c r="X22" s="310">
        <v>0</v>
      </c>
    </row>
    <row r="23" spans="2:24" ht="49.5" customHeight="1" thickBot="1" thickTop="1">
      <c r="B23" s="499"/>
      <c r="C23" s="509"/>
      <c r="D23" s="487"/>
      <c r="E23" s="282" t="s">
        <v>244</v>
      </c>
      <c r="F23" s="283">
        <f aca="true" t="shared" si="2" ref="F23:F42">SUM(G23:X23)</f>
        <v>0</v>
      </c>
      <c r="G23" s="310">
        <v>0</v>
      </c>
      <c r="H23" s="310">
        <v>0</v>
      </c>
      <c r="I23" s="310">
        <v>0</v>
      </c>
      <c r="J23" s="310">
        <v>0</v>
      </c>
      <c r="K23" s="310">
        <v>0</v>
      </c>
      <c r="L23" s="310">
        <v>0</v>
      </c>
      <c r="M23" s="310">
        <v>0</v>
      </c>
      <c r="N23" s="310">
        <v>0</v>
      </c>
      <c r="O23" s="310">
        <v>0</v>
      </c>
      <c r="P23" s="310">
        <v>0</v>
      </c>
      <c r="Q23" s="310">
        <v>0</v>
      </c>
      <c r="R23" s="310">
        <v>0</v>
      </c>
      <c r="S23" s="310">
        <v>0</v>
      </c>
      <c r="T23" s="310">
        <v>0</v>
      </c>
      <c r="U23" s="310">
        <v>0</v>
      </c>
      <c r="V23" s="310">
        <v>0</v>
      </c>
      <c r="W23" s="310">
        <v>0</v>
      </c>
      <c r="X23" s="310">
        <v>0</v>
      </c>
    </row>
    <row r="24" spans="2:24" ht="36" customHeight="1" thickBot="1" thickTop="1">
      <c r="B24" s="499"/>
      <c r="C24" s="485" t="s">
        <v>298</v>
      </c>
      <c r="D24" s="486"/>
      <c r="E24" s="486"/>
      <c r="F24" s="283">
        <f>+'DP'!B10</f>
        <v>3</v>
      </c>
      <c r="G24" s="310">
        <v>0</v>
      </c>
      <c r="H24" s="310">
        <v>0</v>
      </c>
      <c r="I24" s="310">
        <v>1</v>
      </c>
      <c r="J24" s="310">
        <v>0</v>
      </c>
      <c r="K24" s="310">
        <v>0</v>
      </c>
      <c r="L24" s="310">
        <v>0</v>
      </c>
      <c r="M24" s="310">
        <v>0</v>
      </c>
      <c r="N24" s="310">
        <v>12</v>
      </c>
      <c r="O24" s="310">
        <v>0</v>
      </c>
      <c r="P24" s="310">
        <v>5</v>
      </c>
      <c r="Q24" s="310">
        <v>0</v>
      </c>
      <c r="R24" s="310">
        <v>0</v>
      </c>
      <c r="S24" s="310">
        <v>0</v>
      </c>
      <c r="T24" s="310">
        <v>2</v>
      </c>
      <c r="U24" s="310">
        <v>0</v>
      </c>
      <c r="V24" s="310">
        <v>5</v>
      </c>
      <c r="W24" s="310">
        <v>0</v>
      </c>
      <c r="X24" s="310">
        <v>0</v>
      </c>
    </row>
    <row r="25" spans="2:24" ht="36" customHeight="1" thickBot="1" thickTop="1">
      <c r="B25" s="500" t="s">
        <v>25</v>
      </c>
      <c r="C25" s="506" t="s">
        <v>246</v>
      </c>
      <c r="D25" s="506"/>
      <c r="E25" s="485"/>
      <c r="F25" s="283">
        <f t="shared" si="2"/>
        <v>6071</v>
      </c>
      <c r="G25" s="310">
        <v>582</v>
      </c>
      <c r="H25" s="310">
        <v>1432</v>
      </c>
      <c r="I25" s="310">
        <v>479</v>
      </c>
      <c r="J25" s="310">
        <v>46</v>
      </c>
      <c r="K25" s="310">
        <v>74</v>
      </c>
      <c r="L25" s="310">
        <v>6</v>
      </c>
      <c r="M25" s="310">
        <v>0</v>
      </c>
      <c r="N25" s="310">
        <v>380</v>
      </c>
      <c r="O25" s="310">
        <v>78</v>
      </c>
      <c r="P25" s="310">
        <v>893</v>
      </c>
      <c r="Q25" s="310">
        <v>134</v>
      </c>
      <c r="R25" s="310">
        <v>345</v>
      </c>
      <c r="S25" s="310">
        <v>353</v>
      </c>
      <c r="T25" s="310">
        <v>687</v>
      </c>
      <c r="U25" s="310">
        <v>233</v>
      </c>
      <c r="V25" s="310">
        <v>178</v>
      </c>
      <c r="W25" s="310">
        <v>47</v>
      </c>
      <c r="X25" s="310">
        <v>124</v>
      </c>
    </row>
    <row r="26" spans="2:24" ht="36" customHeight="1" thickBot="1" thickTop="1">
      <c r="B26" s="522"/>
      <c r="C26" s="510"/>
      <c r="D26" s="492" t="s">
        <v>247</v>
      </c>
      <c r="E26" s="282" t="s">
        <v>248</v>
      </c>
      <c r="F26" s="283">
        <f t="shared" si="2"/>
        <v>1758</v>
      </c>
      <c r="G26" s="310">
        <v>172</v>
      </c>
      <c r="H26" s="310">
        <v>375</v>
      </c>
      <c r="I26" s="310">
        <v>138</v>
      </c>
      <c r="J26" s="310">
        <v>10</v>
      </c>
      <c r="K26" s="310">
        <v>36</v>
      </c>
      <c r="L26" s="310">
        <v>4</v>
      </c>
      <c r="M26" s="310">
        <v>0</v>
      </c>
      <c r="N26" s="310">
        <v>156</v>
      </c>
      <c r="O26" s="310">
        <v>21</v>
      </c>
      <c r="P26" s="310">
        <v>269</v>
      </c>
      <c r="Q26" s="310">
        <v>48</v>
      </c>
      <c r="R26" s="310">
        <v>85</v>
      </c>
      <c r="S26" s="310">
        <v>110</v>
      </c>
      <c r="T26" s="310">
        <v>208</v>
      </c>
      <c r="U26" s="310">
        <v>62</v>
      </c>
      <c r="V26" s="310">
        <v>17</v>
      </c>
      <c r="W26" s="310">
        <v>14</v>
      </c>
      <c r="X26" s="310">
        <v>33</v>
      </c>
    </row>
    <row r="27" spans="2:24" ht="37.5" customHeight="1" thickBot="1" thickTop="1">
      <c r="B27" s="522"/>
      <c r="C27" s="511"/>
      <c r="D27" s="493"/>
      <c r="E27" s="282" t="s">
        <v>249</v>
      </c>
      <c r="F27" s="283">
        <f t="shared" si="2"/>
        <v>3936</v>
      </c>
      <c r="G27" s="310">
        <v>363</v>
      </c>
      <c r="H27" s="310">
        <v>942</v>
      </c>
      <c r="I27" s="310">
        <v>331</v>
      </c>
      <c r="J27" s="310">
        <v>36</v>
      </c>
      <c r="K27" s="310">
        <v>35</v>
      </c>
      <c r="L27" s="310">
        <v>2</v>
      </c>
      <c r="M27" s="310">
        <v>0</v>
      </c>
      <c r="N27" s="310">
        <v>212</v>
      </c>
      <c r="O27" s="310">
        <v>55</v>
      </c>
      <c r="P27" s="310">
        <v>551</v>
      </c>
      <c r="Q27" s="310">
        <v>77</v>
      </c>
      <c r="R27" s="310">
        <v>241</v>
      </c>
      <c r="S27" s="310">
        <v>236</v>
      </c>
      <c r="T27" s="310">
        <v>435</v>
      </c>
      <c r="U27" s="310">
        <v>162</v>
      </c>
      <c r="V27" s="310">
        <v>144</v>
      </c>
      <c r="W27" s="310">
        <v>29</v>
      </c>
      <c r="X27" s="310">
        <v>85</v>
      </c>
    </row>
    <row r="28" spans="2:24" ht="31.5" customHeight="1" thickBot="1" thickTop="1">
      <c r="B28" s="522"/>
      <c r="C28" s="512"/>
      <c r="D28" s="494"/>
      <c r="E28" s="282" t="s">
        <v>198</v>
      </c>
      <c r="F28" s="283">
        <f t="shared" si="2"/>
        <v>5694</v>
      </c>
      <c r="G28" s="310">
        <v>535</v>
      </c>
      <c r="H28" s="310">
        <v>1317</v>
      </c>
      <c r="I28" s="310">
        <v>469</v>
      </c>
      <c r="J28" s="310">
        <v>46</v>
      </c>
      <c r="K28" s="310">
        <v>71</v>
      </c>
      <c r="L28" s="310">
        <v>6</v>
      </c>
      <c r="M28" s="310">
        <v>0</v>
      </c>
      <c r="N28" s="310">
        <v>368</v>
      </c>
      <c r="O28" s="310">
        <v>76</v>
      </c>
      <c r="P28" s="310">
        <v>820</v>
      </c>
      <c r="Q28" s="310">
        <v>125</v>
      </c>
      <c r="R28" s="310">
        <v>326</v>
      </c>
      <c r="S28" s="310">
        <v>346</v>
      </c>
      <c r="T28" s="310">
        <v>643</v>
      </c>
      <c r="U28" s="310">
        <v>224</v>
      </c>
      <c r="V28" s="310">
        <v>161</v>
      </c>
      <c r="W28" s="310">
        <v>43</v>
      </c>
      <c r="X28" s="310">
        <v>118</v>
      </c>
    </row>
    <row r="29" spans="2:24" ht="31.5" customHeight="1" thickBot="1" thickTop="1">
      <c r="B29" s="522"/>
      <c r="C29" s="513"/>
      <c r="D29" s="492" t="s">
        <v>323</v>
      </c>
      <c r="E29" s="282" t="s">
        <v>251</v>
      </c>
      <c r="F29" s="283">
        <f t="shared" si="2"/>
        <v>200</v>
      </c>
      <c r="G29" s="310">
        <v>36</v>
      </c>
      <c r="H29" s="310">
        <v>57</v>
      </c>
      <c r="I29" s="310">
        <v>5</v>
      </c>
      <c r="J29" s="310">
        <v>0</v>
      </c>
      <c r="K29" s="310">
        <v>2</v>
      </c>
      <c r="L29" s="310">
        <v>0</v>
      </c>
      <c r="M29" s="310">
        <v>0</v>
      </c>
      <c r="N29" s="310">
        <v>6</v>
      </c>
      <c r="O29" s="310">
        <v>1</v>
      </c>
      <c r="P29" s="310">
        <v>37</v>
      </c>
      <c r="Q29" s="310">
        <v>5</v>
      </c>
      <c r="R29" s="310">
        <v>12</v>
      </c>
      <c r="S29" s="310">
        <v>1</v>
      </c>
      <c r="T29" s="310">
        <v>23</v>
      </c>
      <c r="U29" s="310">
        <v>5</v>
      </c>
      <c r="V29" s="310">
        <v>6</v>
      </c>
      <c r="W29" s="310">
        <v>1</v>
      </c>
      <c r="X29" s="310">
        <v>3</v>
      </c>
    </row>
    <row r="30" spans="2:24" ht="43.5" customHeight="1" thickBot="1" thickTop="1">
      <c r="B30" s="522"/>
      <c r="C30" s="514"/>
      <c r="D30" s="493"/>
      <c r="E30" s="282" t="s">
        <v>327</v>
      </c>
      <c r="F30" s="283">
        <f t="shared" si="2"/>
        <v>177</v>
      </c>
      <c r="G30" s="310">
        <v>11</v>
      </c>
      <c r="H30" s="310">
        <v>58</v>
      </c>
      <c r="I30" s="310">
        <v>5</v>
      </c>
      <c r="J30" s="310">
        <v>0</v>
      </c>
      <c r="K30" s="310">
        <v>1</v>
      </c>
      <c r="L30" s="310">
        <v>0</v>
      </c>
      <c r="M30" s="310">
        <v>0</v>
      </c>
      <c r="N30" s="310">
        <v>6</v>
      </c>
      <c r="O30" s="310">
        <v>1</v>
      </c>
      <c r="P30" s="310">
        <v>36</v>
      </c>
      <c r="Q30" s="310">
        <v>4</v>
      </c>
      <c r="R30" s="310">
        <v>7</v>
      </c>
      <c r="S30" s="310">
        <v>6</v>
      </c>
      <c r="T30" s="310">
        <v>21</v>
      </c>
      <c r="U30" s="310">
        <v>4</v>
      </c>
      <c r="V30" s="310">
        <v>11</v>
      </c>
      <c r="W30" s="310">
        <v>3</v>
      </c>
      <c r="X30" s="310">
        <v>3</v>
      </c>
    </row>
    <row r="31" spans="2:24" ht="43.5" customHeight="1" thickBot="1" thickTop="1">
      <c r="B31" s="522"/>
      <c r="C31" s="515"/>
      <c r="D31" s="493"/>
      <c r="E31" s="311" t="s">
        <v>280</v>
      </c>
      <c r="F31" s="283">
        <f>SUM(G31:X31)</f>
        <v>377</v>
      </c>
      <c r="G31" s="310">
        <v>47</v>
      </c>
      <c r="H31" s="310">
        <v>115</v>
      </c>
      <c r="I31" s="310">
        <v>10</v>
      </c>
      <c r="J31" s="310">
        <v>0</v>
      </c>
      <c r="K31" s="310">
        <v>3</v>
      </c>
      <c r="L31" s="310">
        <v>0</v>
      </c>
      <c r="M31" s="310">
        <v>0</v>
      </c>
      <c r="N31" s="310">
        <v>12</v>
      </c>
      <c r="O31" s="310">
        <v>2</v>
      </c>
      <c r="P31" s="310">
        <v>73</v>
      </c>
      <c r="Q31" s="310">
        <v>9</v>
      </c>
      <c r="R31" s="310">
        <v>19</v>
      </c>
      <c r="S31" s="310">
        <v>7</v>
      </c>
      <c r="T31" s="310">
        <v>44</v>
      </c>
      <c r="U31" s="310">
        <v>9</v>
      </c>
      <c r="V31" s="310">
        <v>17</v>
      </c>
      <c r="W31" s="310">
        <v>4</v>
      </c>
      <c r="X31" s="310">
        <v>6</v>
      </c>
    </row>
    <row r="32" spans="2:24" ht="57" customHeight="1" thickBot="1" thickTop="1">
      <c r="B32" s="522"/>
      <c r="C32" s="485" t="s">
        <v>299</v>
      </c>
      <c r="D32" s="486"/>
      <c r="E32" s="507"/>
      <c r="F32" s="283">
        <f t="shared" si="2"/>
        <v>38</v>
      </c>
      <c r="G32" s="310">
        <v>0</v>
      </c>
      <c r="H32" s="310">
        <v>21</v>
      </c>
      <c r="I32" s="310">
        <v>1</v>
      </c>
      <c r="J32" s="310">
        <v>0</v>
      </c>
      <c r="K32" s="310">
        <v>0</v>
      </c>
      <c r="L32" s="310">
        <v>0</v>
      </c>
      <c r="M32" s="310">
        <v>0</v>
      </c>
      <c r="N32" s="310">
        <v>0</v>
      </c>
      <c r="O32" s="310">
        <v>0</v>
      </c>
      <c r="P32" s="310">
        <v>16</v>
      </c>
      <c r="Q32" s="310">
        <v>0</v>
      </c>
      <c r="R32" s="310">
        <v>0</v>
      </c>
      <c r="S32" s="310">
        <v>0</v>
      </c>
      <c r="T32" s="310">
        <v>0</v>
      </c>
      <c r="U32" s="310">
        <v>0</v>
      </c>
      <c r="V32" s="310">
        <v>0</v>
      </c>
      <c r="W32" s="310">
        <v>0</v>
      </c>
      <c r="X32" s="310">
        <v>0</v>
      </c>
    </row>
    <row r="33" spans="1:72" s="312" customFormat="1" ht="70.5" customHeight="1" thickBot="1" thickTop="1">
      <c r="A33" s="297"/>
      <c r="B33" s="523"/>
      <c r="C33" s="481" t="s">
        <v>300</v>
      </c>
      <c r="D33" s="482"/>
      <c r="E33" s="482"/>
      <c r="F33" s="283">
        <f t="shared" si="2"/>
        <v>3</v>
      </c>
      <c r="G33" s="310">
        <v>0</v>
      </c>
      <c r="H33" s="310">
        <v>0</v>
      </c>
      <c r="I33" s="310"/>
      <c r="J33" s="310">
        <v>0</v>
      </c>
      <c r="K33" s="310">
        <v>0</v>
      </c>
      <c r="L33" s="310">
        <v>0</v>
      </c>
      <c r="M33" s="310">
        <v>0</v>
      </c>
      <c r="N33" s="310">
        <v>0</v>
      </c>
      <c r="O33" s="310">
        <v>0</v>
      </c>
      <c r="P33" s="310">
        <v>1</v>
      </c>
      <c r="Q33" s="310">
        <v>1</v>
      </c>
      <c r="R33" s="310">
        <v>0</v>
      </c>
      <c r="S33" s="310">
        <v>0</v>
      </c>
      <c r="T33" s="310">
        <v>0</v>
      </c>
      <c r="U33" s="310">
        <v>1</v>
      </c>
      <c r="V33" s="310">
        <v>0</v>
      </c>
      <c r="W33" s="310">
        <v>0</v>
      </c>
      <c r="X33" s="310">
        <v>0</v>
      </c>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row>
    <row r="34" spans="2:24" ht="78.75" customHeight="1" thickBot="1" thickTop="1">
      <c r="B34" s="516" t="s">
        <v>255</v>
      </c>
      <c r="C34" s="483" t="s">
        <v>305</v>
      </c>
      <c r="D34" s="484"/>
      <c r="E34" s="484"/>
      <c r="F34" s="283">
        <f t="shared" si="2"/>
        <v>1534</v>
      </c>
      <c r="G34" s="310">
        <v>0</v>
      </c>
      <c r="H34" s="310">
        <v>665</v>
      </c>
      <c r="I34" s="310">
        <v>27</v>
      </c>
      <c r="J34" s="310">
        <v>1</v>
      </c>
      <c r="K34" s="310">
        <v>0</v>
      </c>
      <c r="L34" s="310">
        <v>0</v>
      </c>
      <c r="M34" s="310">
        <v>0</v>
      </c>
      <c r="N34" s="310">
        <v>2</v>
      </c>
      <c r="O34" s="310">
        <v>0</v>
      </c>
      <c r="P34" s="310">
        <f>681-14</f>
        <v>667</v>
      </c>
      <c r="Q34" s="310">
        <v>2</v>
      </c>
      <c r="R34" s="310">
        <v>51</v>
      </c>
      <c r="S34" s="310">
        <v>31</v>
      </c>
      <c r="T34" s="310">
        <v>34</v>
      </c>
      <c r="U34" s="310">
        <v>14</v>
      </c>
      <c r="V34" s="310">
        <v>38</v>
      </c>
      <c r="W34" s="310">
        <v>0</v>
      </c>
      <c r="X34" s="310">
        <v>2</v>
      </c>
    </row>
    <row r="35" spans="2:24" ht="75" customHeight="1" thickBot="1" thickTop="1">
      <c r="B35" s="517"/>
      <c r="C35" s="485" t="s">
        <v>306</v>
      </c>
      <c r="D35" s="486"/>
      <c r="E35" s="486"/>
      <c r="F35" s="283">
        <f t="shared" si="2"/>
        <v>140</v>
      </c>
      <c r="G35" s="310">
        <v>11</v>
      </c>
      <c r="H35" s="310">
        <v>15</v>
      </c>
      <c r="I35" s="310">
        <v>18</v>
      </c>
      <c r="J35" s="310">
        <v>0</v>
      </c>
      <c r="K35" s="310">
        <v>0</v>
      </c>
      <c r="L35" s="310">
        <v>0</v>
      </c>
      <c r="M35" s="310">
        <v>0</v>
      </c>
      <c r="N35" s="310">
        <v>0</v>
      </c>
      <c r="O35" s="310">
        <v>0</v>
      </c>
      <c r="P35" s="310">
        <v>13</v>
      </c>
      <c r="Q35" s="310">
        <v>2</v>
      </c>
      <c r="R35" s="310">
        <v>18</v>
      </c>
      <c r="S35" s="310">
        <v>0</v>
      </c>
      <c r="T35" s="310">
        <v>0</v>
      </c>
      <c r="U35" s="310">
        <v>0</v>
      </c>
      <c r="V35" s="310">
        <v>60</v>
      </c>
      <c r="W35" s="310">
        <v>0</v>
      </c>
      <c r="X35" s="310">
        <v>3</v>
      </c>
    </row>
    <row r="36" spans="2:24" ht="54" customHeight="1" thickBot="1" thickTop="1">
      <c r="B36" s="517"/>
      <c r="C36" s="485" t="s">
        <v>307</v>
      </c>
      <c r="D36" s="486"/>
      <c r="E36" s="486"/>
      <c r="F36" s="283">
        <f t="shared" si="2"/>
        <v>184</v>
      </c>
      <c r="G36" s="310">
        <v>0</v>
      </c>
      <c r="H36" s="310">
        <v>0</v>
      </c>
      <c r="I36" s="310">
        <v>21</v>
      </c>
      <c r="J36" s="310">
        <v>2</v>
      </c>
      <c r="K36" s="310">
        <v>0</v>
      </c>
      <c r="L36" s="310">
        <v>3</v>
      </c>
      <c r="M36" s="310">
        <v>0</v>
      </c>
      <c r="N36" s="310">
        <v>35</v>
      </c>
      <c r="O36" s="310">
        <v>1</v>
      </c>
      <c r="P36" s="310">
        <v>63</v>
      </c>
      <c r="Q36" s="310">
        <v>4</v>
      </c>
      <c r="R36" s="310">
        <v>7</v>
      </c>
      <c r="S36" s="310">
        <v>9</v>
      </c>
      <c r="T36" s="310">
        <v>27</v>
      </c>
      <c r="U36" s="310">
        <v>8</v>
      </c>
      <c r="V36" s="310">
        <v>0</v>
      </c>
      <c r="W36" s="310">
        <v>4</v>
      </c>
      <c r="X36" s="310">
        <v>0</v>
      </c>
    </row>
    <row r="37" spans="2:24" ht="43.5" customHeight="1" thickBot="1" thickTop="1">
      <c r="B37" s="518"/>
      <c r="C37" s="485" t="s">
        <v>308</v>
      </c>
      <c r="D37" s="486"/>
      <c r="E37" s="486"/>
      <c r="F37" s="283">
        <f t="shared" si="2"/>
        <v>16</v>
      </c>
      <c r="G37" s="310">
        <v>1</v>
      </c>
      <c r="H37" s="310">
        <v>3</v>
      </c>
      <c r="I37" s="310">
        <v>2</v>
      </c>
      <c r="J37" s="310">
        <v>0</v>
      </c>
      <c r="K37" s="310">
        <v>0</v>
      </c>
      <c r="L37" s="310">
        <v>0</v>
      </c>
      <c r="M37" s="310">
        <v>0</v>
      </c>
      <c r="N37" s="310">
        <v>3</v>
      </c>
      <c r="O37" s="310">
        <v>0</v>
      </c>
      <c r="P37" s="310">
        <v>1</v>
      </c>
      <c r="Q37" s="310">
        <v>0</v>
      </c>
      <c r="R37" s="310">
        <v>2</v>
      </c>
      <c r="S37" s="310">
        <v>0</v>
      </c>
      <c r="T37" s="310">
        <v>1</v>
      </c>
      <c r="U37" s="310">
        <v>0</v>
      </c>
      <c r="V37" s="310">
        <v>3</v>
      </c>
      <c r="W37" s="310">
        <v>0</v>
      </c>
      <c r="X37" s="310">
        <v>0</v>
      </c>
    </row>
    <row r="38" spans="2:24" ht="21.75" customHeight="1" thickBot="1" thickTop="1">
      <c r="B38" s="519" t="s">
        <v>260</v>
      </c>
      <c r="C38" s="485" t="s">
        <v>301</v>
      </c>
      <c r="D38" s="486"/>
      <c r="E38" s="486"/>
      <c r="F38" s="283">
        <f t="shared" si="2"/>
        <v>17</v>
      </c>
      <c r="G38" s="310">
        <v>1</v>
      </c>
      <c r="H38" s="310">
        <v>1</v>
      </c>
      <c r="I38" s="310">
        <v>1</v>
      </c>
      <c r="J38" s="310">
        <v>1</v>
      </c>
      <c r="K38" s="310">
        <v>1</v>
      </c>
      <c r="L38" s="310">
        <v>1</v>
      </c>
      <c r="M38" s="310">
        <v>0</v>
      </c>
      <c r="N38" s="310">
        <v>1</v>
      </c>
      <c r="O38" s="310">
        <v>1</v>
      </c>
      <c r="P38" s="310">
        <v>1</v>
      </c>
      <c r="Q38" s="310">
        <v>1</v>
      </c>
      <c r="R38" s="310">
        <v>1</v>
      </c>
      <c r="S38" s="310">
        <v>1</v>
      </c>
      <c r="T38" s="310">
        <v>1</v>
      </c>
      <c r="U38" s="310">
        <v>1</v>
      </c>
      <c r="V38" s="310">
        <v>1</v>
      </c>
      <c r="W38" s="310">
        <v>1</v>
      </c>
      <c r="X38" s="310">
        <v>1</v>
      </c>
    </row>
    <row r="39" spans="2:24" ht="34.5" customHeight="1" thickBot="1" thickTop="1">
      <c r="B39" s="520"/>
      <c r="C39" s="506" t="s">
        <v>302</v>
      </c>
      <c r="D39" s="506"/>
      <c r="E39" s="485"/>
      <c r="F39" s="283">
        <f t="shared" si="2"/>
        <v>67</v>
      </c>
      <c r="G39" s="310">
        <v>1</v>
      </c>
      <c r="H39" s="310">
        <v>0</v>
      </c>
      <c r="I39" s="310">
        <v>10</v>
      </c>
      <c r="J39" s="310">
        <v>1</v>
      </c>
      <c r="K39" s="310">
        <v>1</v>
      </c>
      <c r="L39" s="310">
        <v>1</v>
      </c>
      <c r="M39" s="310">
        <v>1</v>
      </c>
      <c r="N39" s="310">
        <v>6</v>
      </c>
      <c r="O39" s="310">
        <v>3</v>
      </c>
      <c r="P39" s="310">
        <v>11</v>
      </c>
      <c r="Q39" s="310">
        <v>9</v>
      </c>
      <c r="R39" s="310">
        <v>5</v>
      </c>
      <c r="S39" s="310">
        <v>3</v>
      </c>
      <c r="T39" s="310">
        <v>8</v>
      </c>
      <c r="U39" s="310">
        <v>4</v>
      </c>
      <c r="V39" s="310">
        <v>1</v>
      </c>
      <c r="W39" s="310">
        <v>2</v>
      </c>
      <c r="X39" s="310">
        <v>0</v>
      </c>
    </row>
    <row r="40" spans="2:30" ht="59.25" customHeight="1" thickBot="1" thickTop="1">
      <c r="B40" s="520"/>
      <c r="C40" s="485" t="s">
        <v>303</v>
      </c>
      <c r="D40" s="486"/>
      <c r="E40" s="486"/>
      <c r="F40" s="283">
        <f t="shared" si="2"/>
        <v>54</v>
      </c>
      <c r="G40" s="310">
        <v>3</v>
      </c>
      <c r="H40" s="310">
        <v>3</v>
      </c>
      <c r="I40" s="310">
        <v>3</v>
      </c>
      <c r="J40" s="310">
        <v>3</v>
      </c>
      <c r="K40" s="310">
        <v>3</v>
      </c>
      <c r="L40" s="310">
        <v>3</v>
      </c>
      <c r="M40" s="310">
        <v>3</v>
      </c>
      <c r="N40" s="310">
        <v>3</v>
      </c>
      <c r="O40" s="310">
        <v>3</v>
      </c>
      <c r="P40" s="310">
        <v>3</v>
      </c>
      <c r="Q40" s="310">
        <v>3</v>
      </c>
      <c r="R40" s="310">
        <v>3</v>
      </c>
      <c r="S40" s="310">
        <v>3</v>
      </c>
      <c r="T40" s="310">
        <v>3</v>
      </c>
      <c r="U40" s="310">
        <v>3</v>
      </c>
      <c r="V40" s="310">
        <v>3</v>
      </c>
      <c r="W40" s="310">
        <v>3</v>
      </c>
      <c r="X40" s="310">
        <v>3</v>
      </c>
      <c r="Y40" s="370" t="s">
        <v>442</v>
      </c>
      <c r="Z40" s="370"/>
      <c r="AA40" s="370"/>
      <c r="AB40" s="370"/>
      <c r="AC40" s="370"/>
      <c r="AD40" s="370"/>
    </row>
    <row r="41" spans="2:30" ht="34.5" customHeight="1" thickBot="1" thickTop="1">
      <c r="B41" s="521"/>
      <c r="C41" s="485" t="s">
        <v>304</v>
      </c>
      <c r="D41" s="486"/>
      <c r="E41" s="507"/>
      <c r="F41" s="283">
        <f t="shared" si="2"/>
        <v>201</v>
      </c>
      <c r="G41" s="310">
        <v>3</v>
      </c>
      <c r="H41" s="310">
        <v>0</v>
      </c>
      <c r="I41" s="310">
        <v>30</v>
      </c>
      <c r="J41" s="310">
        <v>3</v>
      </c>
      <c r="K41" s="310">
        <v>3</v>
      </c>
      <c r="L41" s="310">
        <v>3</v>
      </c>
      <c r="M41" s="310">
        <v>3</v>
      </c>
      <c r="N41" s="310">
        <v>18</v>
      </c>
      <c r="O41" s="310">
        <v>9</v>
      </c>
      <c r="P41" s="310">
        <v>33</v>
      </c>
      <c r="Q41" s="310">
        <v>27</v>
      </c>
      <c r="R41" s="310">
        <v>15</v>
      </c>
      <c r="S41" s="310">
        <v>9</v>
      </c>
      <c r="T41" s="310">
        <v>24</v>
      </c>
      <c r="U41" s="310">
        <v>12</v>
      </c>
      <c r="V41" s="310">
        <v>3</v>
      </c>
      <c r="W41" s="310">
        <v>6</v>
      </c>
      <c r="X41" s="310">
        <v>0</v>
      </c>
      <c r="Y41" s="370" t="s">
        <v>443</v>
      </c>
      <c r="Z41" s="370"/>
      <c r="AA41" s="370"/>
      <c r="AB41" s="370"/>
      <c r="AC41" s="370"/>
      <c r="AD41" s="370"/>
    </row>
    <row r="42" spans="2:24" ht="44.25" customHeight="1" thickBot="1" thickTop="1">
      <c r="B42" s="313" t="s">
        <v>266</v>
      </c>
      <c r="C42" s="485" t="s">
        <v>267</v>
      </c>
      <c r="D42" s="486"/>
      <c r="E42" s="507"/>
      <c r="F42" s="283">
        <f t="shared" si="2"/>
        <v>13855</v>
      </c>
      <c r="G42" s="310">
        <v>4474</v>
      </c>
      <c r="H42" s="310">
        <v>401</v>
      </c>
      <c r="I42" s="310">
        <v>665</v>
      </c>
      <c r="J42" s="310">
        <v>145</v>
      </c>
      <c r="K42" s="310">
        <v>56</v>
      </c>
      <c r="L42" s="310">
        <v>6</v>
      </c>
      <c r="M42" s="310">
        <v>112</v>
      </c>
      <c r="N42" s="310">
        <v>1624</v>
      </c>
      <c r="O42" s="310">
        <v>20</v>
      </c>
      <c r="P42" s="310">
        <v>2741</v>
      </c>
      <c r="Q42" s="310">
        <v>262</v>
      </c>
      <c r="R42" s="310">
        <v>455</v>
      </c>
      <c r="S42" s="310">
        <v>447</v>
      </c>
      <c r="T42" s="310">
        <v>764</v>
      </c>
      <c r="U42" s="310">
        <v>242</v>
      </c>
      <c r="V42" s="310">
        <v>1032</v>
      </c>
      <c r="W42" s="310">
        <v>162</v>
      </c>
      <c r="X42" s="310">
        <v>247</v>
      </c>
    </row>
    <row r="43" spans="2:16" ht="15.75" customHeight="1">
      <c r="B43" s="296"/>
      <c r="C43" s="296"/>
      <c r="D43" s="296"/>
      <c r="E43" s="296"/>
      <c r="F43" s="296"/>
      <c r="G43" s="296"/>
      <c r="H43" s="296"/>
      <c r="I43" s="296"/>
      <c r="J43" s="296"/>
      <c r="K43" s="296"/>
      <c r="L43" s="296"/>
      <c r="M43" s="296"/>
      <c r="N43" s="296"/>
      <c r="O43" s="296"/>
      <c r="P43" s="297"/>
    </row>
    <row r="44" spans="2:16" ht="15.75" customHeight="1">
      <c r="B44" s="296"/>
      <c r="C44" s="296"/>
      <c r="D44" s="296"/>
      <c r="E44" s="296"/>
      <c r="F44" s="296"/>
      <c r="G44" s="296"/>
      <c r="H44" s="296"/>
      <c r="I44" s="296"/>
      <c r="J44" s="296"/>
      <c r="K44" s="296"/>
      <c r="L44" s="296"/>
      <c r="M44" s="296"/>
      <c r="N44" s="296"/>
      <c r="O44" s="296"/>
      <c r="P44" s="297"/>
    </row>
    <row r="45" spans="1:14" ht="15.75" customHeight="1">
      <c r="A45" s="296"/>
      <c r="B45" s="296"/>
      <c r="C45" s="296"/>
      <c r="D45" s="296"/>
      <c r="E45" s="296"/>
      <c r="F45" s="296"/>
      <c r="G45" s="296"/>
      <c r="H45" s="296"/>
      <c r="I45" s="296"/>
      <c r="J45" s="296"/>
      <c r="K45" s="296"/>
      <c r="L45" s="296"/>
      <c r="M45" s="296"/>
      <c r="N45" s="296"/>
    </row>
    <row r="46" spans="1:14" ht="15.75" customHeight="1">
      <c r="A46" s="296"/>
      <c r="B46" s="296"/>
      <c r="C46" s="296"/>
      <c r="D46" s="296"/>
      <c r="E46" s="296"/>
      <c r="F46" s="296"/>
      <c r="G46" s="296"/>
      <c r="H46" s="296"/>
      <c r="I46" s="296"/>
      <c r="J46" s="296"/>
      <c r="K46" s="296"/>
      <c r="L46" s="296"/>
      <c r="M46" s="296"/>
      <c r="N46" s="296"/>
    </row>
    <row r="47" spans="1:14" ht="15.75" customHeight="1">
      <c r="A47" s="296"/>
      <c r="B47" s="296"/>
      <c r="C47" s="296"/>
      <c r="D47" s="296"/>
      <c r="E47" s="296"/>
      <c r="F47" s="296"/>
      <c r="G47" s="296"/>
      <c r="H47" s="296"/>
      <c r="I47" s="296"/>
      <c r="J47" s="296"/>
      <c r="K47" s="296"/>
      <c r="L47" s="296"/>
      <c r="M47" s="296"/>
      <c r="N47" s="296"/>
    </row>
    <row r="48" spans="1:14" ht="15.75" customHeight="1">
      <c r="A48" s="296"/>
      <c r="B48" s="296"/>
      <c r="C48" s="296"/>
      <c r="D48" s="296"/>
      <c r="E48" s="296"/>
      <c r="F48" s="296"/>
      <c r="G48" s="296"/>
      <c r="H48" s="296"/>
      <c r="I48" s="296"/>
      <c r="J48" s="296"/>
      <c r="K48" s="296"/>
      <c r="L48" s="296"/>
      <c r="M48" s="296"/>
      <c r="N48" s="296"/>
    </row>
    <row r="49" spans="1:14" ht="15.75" customHeight="1">
      <c r="A49" s="296"/>
      <c r="B49" s="296"/>
      <c r="C49" s="296"/>
      <c r="D49" s="296"/>
      <c r="E49" s="296"/>
      <c r="F49" s="296"/>
      <c r="G49" s="296"/>
      <c r="H49" s="296"/>
      <c r="I49" s="296"/>
      <c r="J49" s="296"/>
      <c r="K49" s="296"/>
      <c r="L49" s="296"/>
      <c r="M49" s="296"/>
      <c r="N49" s="296"/>
    </row>
    <row r="50" spans="1:14" ht="15.75" customHeight="1">
      <c r="A50" s="296"/>
      <c r="B50" s="296"/>
      <c r="C50" s="296"/>
      <c r="D50" s="296"/>
      <c r="E50" s="296"/>
      <c r="F50" s="296"/>
      <c r="G50" s="296"/>
      <c r="H50" s="296"/>
      <c r="I50" s="296"/>
      <c r="J50" s="296"/>
      <c r="K50" s="296"/>
      <c r="L50" s="296"/>
      <c r="M50" s="296"/>
      <c r="N50" s="296"/>
    </row>
    <row r="51" spans="1:14" ht="15.75" customHeight="1">
      <c r="A51" s="296"/>
      <c r="B51" s="296"/>
      <c r="C51" s="296"/>
      <c r="D51" s="296"/>
      <c r="E51" s="296"/>
      <c r="F51" s="296"/>
      <c r="G51" s="296"/>
      <c r="H51" s="296"/>
      <c r="I51" s="296"/>
      <c r="J51" s="296"/>
      <c r="K51" s="296"/>
      <c r="L51" s="296"/>
      <c r="M51" s="296"/>
      <c r="N51" s="296"/>
    </row>
    <row r="52" spans="1:14" ht="15.75" customHeight="1">
      <c r="A52" s="296"/>
      <c r="B52" s="296"/>
      <c r="C52" s="296"/>
      <c r="D52" s="296"/>
      <c r="E52" s="296"/>
      <c r="F52" s="296"/>
      <c r="G52" s="296"/>
      <c r="H52" s="296"/>
      <c r="I52" s="296"/>
      <c r="J52" s="296"/>
      <c r="K52" s="296"/>
      <c r="L52" s="296"/>
      <c r="M52" s="296"/>
      <c r="N52" s="296"/>
    </row>
    <row r="53" spans="1:14" ht="15.75" customHeight="1">
      <c r="A53" s="296"/>
      <c r="B53" s="296"/>
      <c r="C53" s="296"/>
      <c r="D53" s="296"/>
      <c r="E53" s="296"/>
      <c r="F53" s="296"/>
      <c r="G53" s="296"/>
      <c r="H53" s="296"/>
      <c r="I53" s="296"/>
      <c r="J53" s="296"/>
      <c r="K53" s="296"/>
      <c r="L53" s="296"/>
      <c r="M53" s="296"/>
      <c r="N53" s="296"/>
    </row>
    <row r="54" spans="1:14" ht="15.75" customHeight="1">
      <c r="A54" s="296"/>
      <c r="B54" s="296"/>
      <c r="C54" s="296"/>
      <c r="D54" s="296"/>
      <c r="E54" s="296"/>
      <c r="F54" s="296"/>
      <c r="G54" s="296"/>
      <c r="H54" s="296"/>
      <c r="I54" s="296"/>
      <c r="J54" s="296"/>
      <c r="K54" s="296"/>
      <c r="L54" s="296"/>
      <c r="M54" s="296"/>
      <c r="N54" s="296"/>
    </row>
    <row r="55" spans="1:14" ht="15.75" customHeight="1">
      <c r="A55" s="296"/>
      <c r="B55" s="296"/>
      <c r="C55" s="296"/>
      <c r="D55" s="296"/>
      <c r="E55" s="296"/>
      <c r="F55" s="296"/>
      <c r="G55" s="296"/>
      <c r="H55" s="296"/>
      <c r="I55" s="296"/>
      <c r="J55" s="296"/>
      <c r="K55" s="296"/>
      <c r="L55" s="296"/>
      <c r="M55" s="296"/>
      <c r="N55" s="296"/>
    </row>
    <row r="56" spans="1:14" ht="15.75" customHeight="1">
      <c r="A56" s="296"/>
      <c r="B56" s="296"/>
      <c r="C56" s="296"/>
      <c r="D56" s="296"/>
      <c r="E56" s="296"/>
      <c r="F56" s="296"/>
      <c r="G56" s="296"/>
      <c r="H56" s="296"/>
      <c r="I56" s="296"/>
      <c r="J56" s="296"/>
      <c r="K56" s="296"/>
      <c r="L56" s="296"/>
      <c r="M56" s="296"/>
      <c r="N56" s="296"/>
    </row>
    <row r="57" spans="1:14" ht="15.75" customHeight="1">
      <c r="A57" s="296"/>
      <c r="B57" s="296"/>
      <c r="C57" s="296"/>
      <c r="D57" s="296"/>
      <c r="E57" s="296"/>
      <c r="F57" s="296"/>
      <c r="G57" s="296"/>
      <c r="H57" s="296"/>
      <c r="I57" s="296"/>
      <c r="J57" s="296"/>
      <c r="K57" s="296"/>
      <c r="L57" s="296"/>
      <c r="M57" s="296"/>
      <c r="N57" s="296"/>
    </row>
    <row r="58" spans="1:14" ht="15.75" customHeight="1">
      <c r="A58" s="296"/>
      <c r="B58" s="296"/>
      <c r="C58" s="296"/>
      <c r="D58" s="296"/>
      <c r="E58" s="296"/>
      <c r="F58" s="296"/>
      <c r="G58" s="296"/>
      <c r="H58" s="296"/>
      <c r="I58" s="296"/>
      <c r="J58" s="296"/>
      <c r="K58" s="296"/>
      <c r="L58" s="296"/>
      <c r="M58" s="296"/>
      <c r="N58" s="296"/>
    </row>
    <row r="59" spans="1:14" ht="15.75" customHeight="1">
      <c r="A59" s="296"/>
      <c r="B59" s="296"/>
      <c r="C59" s="296"/>
      <c r="D59" s="296"/>
      <c r="E59" s="296"/>
      <c r="F59" s="296"/>
      <c r="G59" s="296"/>
      <c r="H59" s="296"/>
      <c r="I59" s="296"/>
      <c r="J59" s="296"/>
      <c r="K59" s="296"/>
      <c r="L59" s="296"/>
      <c r="M59" s="296"/>
      <c r="N59" s="296"/>
    </row>
    <row r="60" spans="1:14" ht="15.75" customHeight="1">
      <c r="A60" s="296"/>
      <c r="B60" s="296"/>
      <c r="C60" s="296"/>
      <c r="D60" s="296"/>
      <c r="E60" s="296"/>
      <c r="F60" s="296"/>
      <c r="G60" s="296"/>
      <c r="H60" s="296"/>
      <c r="I60" s="296"/>
      <c r="J60" s="296"/>
      <c r="K60" s="296"/>
      <c r="L60" s="296"/>
      <c r="M60" s="296"/>
      <c r="N60" s="296"/>
    </row>
    <row r="61" spans="1:14" ht="15.75" customHeight="1">
      <c r="A61" s="296"/>
      <c r="B61" s="296"/>
      <c r="C61" s="296"/>
      <c r="D61" s="296"/>
      <c r="E61" s="296"/>
      <c r="F61" s="296"/>
      <c r="G61" s="296"/>
      <c r="H61" s="296"/>
      <c r="I61" s="296"/>
      <c r="J61" s="296"/>
      <c r="K61" s="296"/>
      <c r="L61" s="296"/>
      <c r="M61" s="296"/>
      <c r="N61" s="296"/>
    </row>
    <row r="62" spans="1:14" ht="15.75" customHeight="1">
      <c r="A62" s="296"/>
      <c r="B62" s="296"/>
      <c r="C62" s="296"/>
      <c r="D62" s="296"/>
      <c r="E62" s="296"/>
      <c r="F62" s="296"/>
      <c r="G62" s="296"/>
      <c r="H62" s="296"/>
      <c r="I62" s="296"/>
      <c r="J62" s="296"/>
      <c r="K62" s="296"/>
      <c r="L62" s="296"/>
      <c r="M62" s="296"/>
      <c r="N62" s="296"/>
    </row>
    <row r="63" spans="1:14" ht="15.75" customHeight="1">
      <c r="A63" s="296"/>
      <c r="B63" s="296"/>
      <c r="C63" s="296"/>
      <c r="D63" s="296"/>
      <c r="E63" s="296"/>
      <c r="F63" s="296"/>
      <c r="G63" s="296"/>
      <c r="H63" s="296"/>
      <c r="I63" s="296"/>
      <c r="J63" s="296"/>
      <c r="K63" s="296"/>
      <c r="L63" s="296"/>
      <c r="M63" s="296"/>
      <c r="N63" s="296"/>
    </row>
    <row r="64" spans="1:14" ht="15.75" customHeight="1">
      <c r="A64" s="296"/>
      <c r="B64" s="296"/>
      <c r="C64" s="296"/>
      <c r="D64" s="296"/>
      <c r="E64" s="296"/>
      <c r="F64" s="296"/>
      <c r="G64" s="296"/>
      <c r="H64" s="296"/>
      <c r="I64" s="296"/>
      <c r="J64" s="296"/>
      <c r="K64" s="296"/>
      <c r="L64" s="296"/>
      <c r="M64" s="296"/>
      <c r="N64" s="296"/>
    </row>
    <row r="65" spans="1:14" ht="15.75" customHeight="1">
      <c r="A65" s="296"/>
      <c r="B65" s="296"/>
      <c r="C65" s="296"/>
      <c r="D65" s="296"/>
      <c r="E65" s="296"/>
      <c r="F65" s="296"/>
      <c r="G65" s="296"/>
      <c r="H65" s="296"/>
      <c r="I65" s="296"/>
      <c r="J65" s="296"/>
      <c r="K65" s="296"/>
      <c r="L65" s="296"/>
      <c r="M65" s="296"/>
      <c r="N65" s="296"/>
    </row>
    <row r="66" spans="1:14" ht="15.75" customHeight="1">
      <c r="A66" s="296"/>
      <c r="B66" s="296"/>
      <c r="C66" s="296"/>
      <c r="D66" s="296"/>
      <c r="E66" s="296"/>
      <c r="F66" s="296"/>
      <c r="G66" s="296"/>
      <c r="H66" s="296"/>
      <c r="I66" s="296"/>
      <c r="J66" s="296"/>
      <c r="K66" s="296"/>
      <c r="L66" s="296"/>
      <c r="M66" s="296"/>
      <c r="N66" s="296"/>
    </row>
    <row r="67" spans="1:14" ht="15.75" customHeight="1">
      <c r="A67" s="296"/>
      <c r="B67" s="296"/>
      <c r="C67" s="296"/>
      <c r="D67" s="296"/>
      <c r="E67" s="296"/>
      <c r="F67" s="296"/>
      <c r="G67" s="296"/>
      <c r="H67" s="296"/>
      <c r="I67" s="296"/>
      <c r="J67" s="296"/>
      <c r="K67" s="296"/>
      <c r="L67" s="296"/>
      <c r="M67" s="296"/>
      <c r="N67" s="296"/>
    </row>
    <row r="68" spans="1:14" ht="15.75" customHeight="1">
      <c r="A68" s="296"/>
      <c r="B68" s="296"/>
      <c r="C68" s="296"/>
      <c r="D68" s="296"/>
      <c r="E68" s="296"/>
      <c r="F68" s="296"/>
      <c r="G68" s="296"/>
      <c r="H68" s="296"/>
      <c r="I68" s="296"/>
      <c r="J68" s="296"/>
      <c r="K68" s="296"/>
      <c r="L68" s="296"/>
      <c r="M68" s="296"/>
      <c r="N68" s="296"/>
    </row>
    <row r="69" spans="1:14" ht="15.75" customHeight="1">
      <c r="A69" s="296"/>
      <c r="B69" s="296"/>
      <c r="C69" s="296"/>
      <c r="D69" s="296"/>
      <c r="E69" s="296"/>
      <c r="F69" s="296"/>
      <c r="G69" s="296"/>
      <c r="H69" s="296"/>
      <c r="I69" s="296"/>
      <c r="J69" s="296"/>
      <c r="K69" s="296"/>
      <c r="L69" s="296"/>
      <c r="M69" s="296"/>
      <c r="N69" s="296"/>
    </row>
    <row r="70" spans="1:14" ht="15.75" customHeight="1">
      <c r="A70" s="296"/>
      <c r="B70" s="296"/>
      <c r="C70" s="296"/>
      <c r="D70" s="296"/>
      <c r="E70" s="296"/>
      <c r="F70" s="296"/>
      <c r="G70" s="296"/>
      <c r="H70" s="296"/>
      <c r="I70" s="296"/>
      <c r="J70" s="296"/>
      <c r="K70" s="296"/>
      <c r="L70" s="296"/>
      <c r="M70" s="296"/>
      <c r="N70" s="296"/>
    </row>
    <row r="71" spans="1:14" ht="15.75" customHeight="1">
      <c r="A71" s="296"/>
      <c r="B71" s="296"/>
      <c r="C71" s="296"/>
      <c r="D71" s="296"/>
      <c r="E71" s="296"/>
      <c r="F71" s="296"/>
      <c r="G71" s="296"/>
      <c r="H71" s="296"/>
      <c r="I71" s="296"/>
      <c r="J71" s="296"/>
      <c r="K71" s="296"/>
      <c r="L71" s="296"/>
      <c r="M71" s="296"/>
      <c r="N71" s="296"/>
    </row>
    <row r="72" spans="1:14" ht="15.75" customHeight="1">
      <c r="A72" s="296"/>
      <c r="B72" s="296"/>
      <c r="C72" s="296"/>
      <c r="D72" s="296"/>
      <c r="E72" s="296"/>
      <c r="F72" s="296"/>
      <c r="G72" s="296"/>
      <c r="H72" s="296"/>
      <c r="I72" s="296"/>
      <c r="J72" s="296"/>
      <c r="K72" s="296"/>
      <c r="L72" s="296"/>
      <c r="M72" s="296"/>
      <c r="N72" s="296"/>
    </row>
    <row r="73" spans="1:14" ht="15.75" customHeight="1">
      <c r="A73" s="296"/>
      <c r="B73" s="296"/>
      <c r="C73" s="296"/>
      <c r="D73" s="296"/>
      <c r="E73" s="296"/>
      <c r="F73" s="296"/>
      <c r="G73" s="296"/>
      <c r="H73" s="296"/>
      <c r="I73" s="296"/>
      <c r="J73" s="296"/>
      <c r="K73" s="296"/>
      <c r="L73" s="296"/>
      <c r="M73" s="296"/>
      <c r="N73" s="296"/>
    </row>
    <row r="74" spans="1:14" ht="15.75" customHeight="1">
      <c r="A74" s="296"/>
      <c r="B74" s="296"/>
      <c r="C74" s="296"/>
      <c r="D74" s="296"/>
      <c r="E74" s="296"/>
      <c r="F74" s="296"/>
      <c r="G74" s="296"/>
      <c r="H74" s="296"/>
      <c r="I74" s="296"/>
      <c r="J74" s="296"/>
      <c r="K74" s="296"/>
      <c r="L74" s="296"/>
      <c r="M74" s="296"/>
      <c r="N74" s="296"/>
    </row>
    <row r="75" spans="1:14" ht="15.75" customHeight="1">
      <c r="A75" s="296"/>
      <c r="B75" s="296"/>
      <c r="C75" s="296"/>
      <c r="D75" s="296"/>
      <c r="E75" s="296"/>
      <c r="F75" s="296"/>
      <c r="G75" s="296"/>
      <c r="H75" s="296"/>
      <c r="I75" s="296"/>
      <c r="J75" s="296"/>
      <c r="K75" s="296"/>
      <c r="L75" s="296"/>
      <c r="M75" s="296"/>
      <c r="N75" s="296"/>
    </row>
    <row r="76" spans="1:14" ht="15.75" customHeight="1">
      <c r="A76" s="296"/>
      <c r="B76" s="296"/>
      <c r="C76" s="296"/>
      <c r="D76" s="296"/>
      <c r="E76" s="296"/>
      <c r="F76" s="296"/>
      <c r="G76" s="296"/>
      <c r="H76" s="296"/>
      <c r="I76" s="296"/>
      <c r="J76" s="296"/>
      <c r="K76" s="296"/>
      <c r="L76" s="296"/>
      <c r="M76" s="296"/>
      <c r="N76" s="296"/>
    </row>
    <row r="77" spans="1:14" ht="15.75" customHeight="1">
      <c r="A77" s="296"/>
      <c r="B77" s="296"/>
      <c r="C77" s="296"/>
      <c r="D77" s="296"/>
      <c r="E77" s="296"/>
      <c r="F77" s="296"/>
      <c r="G77" s="296"/>
      <c r="H77" s="296"/>
      <c r="I77" s="296"/>
      <c r="J77" s="296"/>
      <c r="K77" s="296"/>
      <c r="L77" s="296"/>
      <c r="M77" s="296"/>
      <c r="N77" s="296"/>
    </row>
    <row r="78" spans="1:14" ht="15.75" customHeight="1">
      <c r="A78" s="296"/>
      <c r="B78" s="296"/>
      <c r="C78" s="296"/>
      <c r="D78" s="296"/>
      <c r="E78" s="296"/>
      <c r="F78" s="296"/>
      <c r="G78" s="296"/>
      <c r="H78" s="296"/>
      <c r="I78" s="296"/>
      <c r="J78" s="296"/>
      <c r="K78" s="296"/>
      <c r="L78" s="296"/>
      <c r="M78" s="296"/>
      <c r="N78" s="296"/>
    </row>
    <row r="79" spans="1:14" ht="15.75" customHeight="1">
      <c r="A79" s="296"/>
      <c r="B79" s="296"/>
      <c r="C79" s="296"/>
      <c r="D79" s="296"/>
      <c r="E79" s="296"/>
      <c r="F79" s="296"/>
      <c r="G79" s="296"/>
      <c r="H79" s="296"/>
      <c r="I79" s="296"/>
      <c r="J79" s="296"/>
      <c r="K79" s="296"/>
      <c r="L79" s="296"/>
      <c r="M79" s="296"/>
      <c r="N79" s="296"/>
    </row>
    <row r="80" spans="1:14" ht="15.75" customHeight="1">
      <c r="A80" s="296"/>
      <c r="B80" s="296"/>
      <c r="C80" s="296"/>
      <c r="D80" s="296"/>
      <c r="E80" s="296"/>
      <c r="F80" s="296"/>
      <c r="G80" s="296"/>
      <c r="H80" s="296"/>
      <c r="I80" s="296"/>
      <c r="J80" s="296"/>
      <c r="K80" s="296"/>
      <c r="L80" s="296"/>
      <c r="M80" s="296"/>
      <c r="N80" s="296"/>
    </row>
    <row r="81" spans="1:14" ht="15.75" customHeight="1">
      <c r="A81" s="296"/>
      <c r="B81" s="296"/>
      <c r="C81" s="296"/>
      <c r="D81" s="296"/>
      <c r="E81" s="296"/>
      <c r="F81" s="296"/>
      <c r="G81" s="296"/>
      <c r="H81" s="296"/>
      <c r="I81" s="296"/>
      <c r="J81" s="296"/>
      <c r="K81" s="296"/>
      <c r="L81" s="296"/>
      <c r="M81" s="296"/>
      <c r="N81" s="296"/>
    </row>
    <row r="82" spans="1:14" ht="15.75" customHeight="1">
      <c r="A82" s="296"/>
      <c r="B82" s="296"/>
      <c r="C82" s="296"/>
      <c r="D82" s="296"/>
      <c r="E82" s="296"/>
      <c r="F82" s="296"/>
      <c r="G82" s="296"/>
      <c r="H82" s="296"/>
      <c r="I82" s="296"/>
      <c r="J82" s="296"/>
      <c r="K82" s="296"/>
      <c r="L82" s="296"/>
      <c r="M82" s="296"/>
      <c r="N82" s="296"/>
    </row>
    <row r="83" spans="1:14" ht="15.75" customHeight="1">
      <c r="A83" s="296"/>
      <c r="B83" s="296"/>
      <c r="C83" s="296"/>
      <c r="D83" s="296"/>
      <c r="E83" s="296"/>
      <c r="F83" s="296"/>
      <c r="G83" s="296"/>
      <c r="H83" s="296"/>
      <c r="I83" s="296"/>
      <c r="J83" s="296"/>
      <c r="K83" s="296"/>
      <c r="L83" s="296"/>
      <c r="M83" s="296"/>
      <c r="N83" s="296"/>
    </row>
    <row r="84" spans="1:14" ht="15.75" customHeight="1">
      <c r="A84" s="296"/>
      <c r="B84" s="296"/>
      <c r="C84" s="296"/>
      <c r="D84" s="296"/>
      <c r="E84" s="296"/>
      <c r="F84" s="296"/>
      <c r="G84" s="296"/>
      <c r="H84" s="296"/>
      <c r="I84" s="296"/>
      <c r="J84" s="296"/>
      <c r="K84" s="296"/>
      <c r="L84" s="296"/>
      <c r="M84" s="296"/>
      <c r="N84" s="296"/>
    </row>
    <row r="85" spans="1:14" ht="15.75" customHeight="1">
      <c r="A85" s="296"/>
      <c r="B85" s="296"/>
      <c r="C85" s="296"/>
      <c r="D85" s="296"/>
      <c r="E85" s="296"/>
      <c r="F85" s="296"/>
      <c r="G85" s="296"/>
      <c r="H85" s="296"/>
      <c r="I85" s="296"/>
      <c r="J85" s="296"/>
      <c r="K85" s="296"/>
      <c r="L85" s="296"/>
      <c r="M85" s="296"/>
      <c r="N85" s="296"/>
    </row>
    <row r="86" spans="1:14" ht="15.75" customHeight="1">
      <c r="A86" s="296"/>
      <c r="B86" s="296"/>
      <c r="C86" s="296"/>
      <c r="D86" s="296"/>
      <c r="E86" s="296"/>
      <c r="F86" s="296"/>
      <c r="G86" s="296"/>
      <c r="H86" s="296"/>
      <c r="I86" s="296"/>
      <c r="J86" s="296"/>
      <c r="K86" s="296"/>
      <c r="L86" s="296"/>
      <c r="M86" s="296"/>
      <c r="N86" s="296"/>
    </row>
    <row r="87" spans="1:14" ht="15.75" customHeight="1">
      <c r="A87" s="296"/>
      <c r="B87" s="296"/>
      <c r="C87" s="296"/>
      <c r="D87" s="296"/>
      <c r="E87" s="296"/>
      <c r="F87" s="296"/>
      <c r="G87" s="296"/>
      <c r="H87" s="296"/>
      <c r="I87" s="296"/>
      <c r="J87" s="296"/>
      <c r="K87" s="296"/>
      <c r="L87" s="296"/>
      <c r="M87" s="296"/>
      <c r="N87" s="296"/>
    </row>
    <row r="88" spans="1:14" ht="15.75" customHeight="1">
      <c r="A88" s="296"/>
      <c r="B88" s="296"/>
      <c r="C88" s="296"/>
      <c r="D88" s="296"/>
      <c r="E88" s="296"/>
      <c r="F88" s="296"/>
      <c r="G88" s="296"/>
      <c r="H88" s="296"/>
      <c r="I88" s="296"/>
      <c r="J88" s="296"/>
      <c r="K88" s="296"/>
      <c r="L88" s="296"/>
      <c r="M88" s="296"/>
      <c r="N88" s="296"/>
    </row>
    <row r="89" spans="1:14" ht="15.75" customHeight="1">
      <c r="A89" s="296"/>
      <c r="B89" s="296"/>
      <c r="C89" s="296"/>
      <c r="D89" s="296"/>
      <c r="E89" s="296"/>
      <c r="F89" s="296"/>
      <c r="G89" s="296"/>
      <c r="H89" s="296"/>
      <c r="I89" s="296"/>
      <c r="J89" s="296"/>
      <c r="K89" s="296"/>
      <c r="L89" s="296"/>
      <c r="M89" s="296"/>
      <c r="N89" s="296"/>
    </row>
    <row r="90" spans="1:14" ht="15.75" customHeight="1">
      <c r="A90" s="296"/>
      <c r="B90" s="296"/>
      <c r="C90" s="296"/>
      <c r="D90" s="296"/>
      <c r="E90" s="296"/>
      <c r="F90" s="296"/>
      <c r="G90" s="296"/>
      <c r="H90" s="296"/>
      <c r="I90" s="296"/>
      <c r="J90" s="296"/>
      <c r="K90" s="296"/>
      <c r="L90" s="296"/>
      <c r="M90" s="296"/>
      <c r="N90" s="296"/>
    </row>
    <row r="91" spans="1:14" ht="15.75" customHeight="1">
      <c r="A91" s="296"/>
      <c r="B91" s="296"/>
      <c r="C91" s="296"/>
      <c r="D91" s="296"/>
      <c r="E91" s="296"/>
      <c r="F91" s="296"/>
      <c r="G91" s="296"/>
      <c r="H91" s="296"/>
      <c r="I91" s="296"/>
      <c r="J91" s="296"/>
      <c r="K91" s="296"/>
      <c r="L91" s="296"/>
      <c r="M91" s="296"/>
      <c r="N91" s="296"/>
    </row>
    <row r="92" spans="1:14" ht="15.75" customHeight="1">
      <c r="A92" s="296"/>
      <c r="B92" s="296"/>
      <c r="C92" s="296"/>
      <c r="D92" s="296"/>
      <c r="E92" s="296"/>
      <c r="F92" s="296"/>
      <c r="G92" s="296"/>
      <c r="H92" s="296"/>
      <c r="I92" s="296"/>
      <c r="J92" s="296"/>
      <c r="K92" s="296"/>
      <c r="L92" s="296"/>
      <c r="M92" s="296"/>
      <c r="N92" s="296"/>
    </row>
    <row r="93" spans="1:14" ht="15.75" customHeight="1">
      <c r="A93" s="296"/>
      <c r="B93" s="296"/>
      <c r="C93" s="296"/>
      <c r="D93" s="296"/>
      <c r="E93" s="296"/>
      <c r="F93" s="296"/>
      <c r="G93" s="296"/>
      <c r="H93" s="296"/>
      <c r="I93" s="296"/>
      <c r="J93" s="296"/>
      <c r="K93" s="296"/>
      <c r="L93" s="296"/>
      <c r="M93" s="296"/>
      <c r="N93" s="296"/>
    </row>
    <row r="94" spans="1:14" ht="15.75" customHeight="1">
      <c r="A94" s="296"/>
      <c r="B94" s="296"/>
      <c r="C94" s="296"/>
      <c r="D94" s="296"/>
      <c r="E94" s="296"/>
      <c r="F94" s="296"/>
      <c r="G94" s="296"/>
      <c r="H94" s="296"/>
      <c r="I94" s="296"/>
      <c r="J94" s="296"/>
      <c r="K94" s="296"/>
      <c r="L94" s="296"/>
      <c r="M94" s="296"/>
      <c r="N94" s="296"/>
    </row>
    <row r="95" spans="1:14" ht="15.75" customHeight="1">
      <c r="A95" s="296"/>
      <c r="B95" s="296"/>
      <c r="C95" s="296"/>
      <c r="D95" s="296"/>
      <c r="E95" s="296"/>
      <c r="F95" s="296"/>
      <c r="G95" s="296"/>
      <c r="H95" s="296"/>
      <c r="I95" s="296"/>
      <c r="J95" s="296"/>
      <c r="K95" s="296"/>
      <c r="L95" s="296"/>
      <c r="M95" s="296"/>
      <c r="N95" s="296"/>
    </row>
    <row r="96" spans="1:14" ht="15.75" customHeight="1">
      <c r="A96" s="296"/>
      <c r="B96" s="296"/>
      <c r="C96" s="296"/>
      <c r="D96" s="296"/>
      <c r="E96" s="296"/>
      <c r="F96" s="296"/>
      <c r="G96" s="296"/>
      <c r="H96" s="296"/>
      <c r="I96" s="296"/>
      <c r="J96" s="296"/>
      <c r="K96" s="296"/>
      <c r="L96" s="296"/>
      <c r="M96" s="296"/>
      <c r="N96" s="296"/>
    </row>
    <row r="97" spans="1:14" ht="15.75" customHeight="1">
      <c r="A97" s="296"/>
      <c r="B97" s="296"/>
      <c r="C97" s="296"/>
      <c r="D97" s="296"/>
      <c r="E97" s="296"/>
      <c r="F97" s="296"/>
      <c r="G97" s="296"/>
      <c r="H97" s="296"/>
      <c r="I97" s="296"/>
      <c r="J97" s="296"/>
      <c r="K97" s="296"/>
      <c r="L97" s="296"/>
      <c r="M97" s="296"/>
      <c r="N97" s="296"/>
    </row>
    <row r="98" spans="1:14" ht="15.75" customHeight="1">
      <c r="A98" s="296"/>
      <c r="B98" s="296"/>
      <c r="C98" s="296"/>
      <c r="D98" s="296"/>
      <c r="E98" s="296"/>
      <c r="F98" s="296"/>
      <c r="G98" s="296"/>
      <c r="H98" s="296"/>
      <c r="I98" s="296"/>
      <c r="J98" s="296"/>
      <c r="K98" s="296"/>
      <c r="L98" s="296"/>
      <c r="M98" s="296"/>
      <c r="N98" s="296"/>
    </row>
    <row r="99" spans="1:14" ht="15.75" customHeight="1">
      <c r="A99" s="296"/>
      <c r="B99" s="296"/>
      <c r="C99" s="296"/>
      <c r="D99" s="296"/>
      <c r="E99" s="296"/>
      <c r="F99" s="296"/>
      <c r="G99" s="296"/>
      <c r="H99" s="296"/>
      <c r="I99" s="296"/>
      <c r="J99" s="296"/>
      <c r="K99" s="296"/>
      <c r="L99" s="296"/>
      <c r="M99" s="296"/>
      <c r="N99" s="296"/>
    </row>
    <row r="100" spans="1:14" ht="15.75" customHeight="1">
      <c r="A100" s="296"/>
      <c r="B100" s="296"/>
      <c r="C100" s="296"/>
      <c r="D100" s="296"/>
      <c r="E100" s="296"/>
      <c r="F100" s="296"/>
      <c r="G100" s="296"/>
      <c r="H100" s="296"/>
      <c r="I100" s="296"/>
      <c r="J100" s="296"/>
      <c r="K100" s="296"/>
      <c r="L100" s="296"/>
      <c r="M100" s="296"/>
      <c r="N100" s="296"/>
    </row>
    <row r="101" spans="1:14" ht="15.75" customHeight="1">
      <c r="A101" s="296"/>
      <c r="B101" s="296"/>
      <c r="C101" s="296"/>
      <c r="D101" s="296"/>
      <c r="E101" s="296"/>
      <c r="F101" s="296"/>
      <c r="G101" s="296"/>
      <c r="H101" s="296"/>
      <c r="I101" s="296"/>
      <c r="J101" s="296"/>
      <c r="K101" s="296"/>
      <c r="L101" s="296"/>
      <c r="M101" s="296"/>
      <c r="N101" s="296"/>
    </row>
    <row r="102" spans="1:14" ht="15.75" customHeight="1">
      <c r="A102" s="296"/>
      <c r="B102" s="296"/>
      <c r="C102" s="296"/>
      <c r="D102" s="296"/>
      <c r="E102" s="296"/>
      <c r="F102" s="296"/>
      <c r="G102" s="296"/>
      <c r="H102" s="296"/>
      <c r="I102" s="296"/>
      <c r="J102" s="296"/>
      <c r="K102" s="296"/>
      <c r="L102" s="296"/>
      <c r="M102" s="296"/>
      <c r="N102" s="296"/>
    </row>
    <row r="103" spans="1:14" ht="15.75" customHeight="1">
      <c r="A103" s="296"/>
      <c r="B103" s="296"/>
      <c r="C103" s="296"/>
      <c r="D103" s="296"/>
      <c r="E103" s="296"/>
      <c r="F103" s="296"/>
      <c r="G103" s="296"/>
      <c r="H103" s="296"/>
      <c r="I103" s="296"/>
      <c r="J103" s="296"/>
      <c r="K103" s="296"/>
      <c r="L103" s="296"/>
      <c r="M103" s="296"/>
      <c r="N103" s="296"/>
    </row>
    <row r="104" spans="1:14" ht="15.75" customHeight="1">
      <c r="A104" s="296"/>
      <c r="B104" s="296"/>
      <c r="C104" s="296"/>
      <c r="D104" s="296"/>
      <c r="E104" s="296"/>
      <c r="F104" s="296"/>
      <c r="G104" s="296"/>
      <c r="H104" s="296"/>
      <c r="I104" s="296"/>
      <c r="J104" s="296"/>
      <c r="K104" s="296"/>
      <c r="L104" s="296"/>
      <c r="M104" s="296"/>
      <c r="N104" s="296"/>
    </row>
    <row r="105" spans="1:14" ht="15.75" customHeight="1">
      <c r="A105" s="296"/>
      <c r="B105" s="296"/>
      <c r="C105" s="296"/>
      <c r="D105" s="296"/>
      <c r="E105" s="296"/>
      <c r="F105" s="296"/>
      <c r="G105" s="296"/>
      <c r="H105" s="296"/>
      <c r="I105" s="296"/>
      <c r="J105" s="296"/>
      <c r="K105" s="296"/>
      <c r="L105" s="296"/>
      <c r="M105" s="296"/>
      <c r="N105" s="296"/>
    </row>
    <row r="106" spans="1:14" ht="15.75" customHeight="1">
      <c r="A106" s="296"/>
      <c r="B106" s="296"/>
      <c r="C106" s="296"/>
      <c r="D106" s="296"/>
      <c r="E106" s="296"/>
      <c r="F106" s="296"/>
      <c r="G106" s="296"/>
      <c r="H106" s="296"/>
      <c r="I106" s="296"/>
      <c r="J106" s="296"/>
      <c r="K106" s="296"/>
      <c r="L106" s="296"/>
      <c r="M106" s="296"/>
      <c r="N106" s="296"/>
    </row>
    <row r="107" spans="1:14" ht="15.75" customHeight="1">
      <c r="A107" s="296"/>
      <c r="B107" s="296"/>
      <c r="C107" s="296"/>
      <c r="D107" s="296"/>
      <c r="E107" s="296"/>
      <c r="F107" s="296"/>
      <c r="G107" s="296"/>
      <c r="H107" s="296"/>
      <c r="I107" s="296"/>
      <c r="J107" s="296"/>
      <c r="K107" s="296"/>
      <c r="L107" s="296"/>
      <c r="M107" s="296"/>
      <c r="N107" s="296"/>
    </row>
    <row r="108" spans="1:14" ht="15.75" customHeight="1">
      <c r="A108" s="296"/>
      <c r="B108" s="296"/>
      <c r="C108" s="296"/>
      <c r="D108" s="296"/>
      <c r="E108" s="296"/>
      <c r="F108" s="296"/>
      <c r="G108" s="296"/>
      <c r="H108" s="296"/>
      <c r="I108" s="296"/>
      <c r="J108" s="296"/>
      <c r="K108" s="296"/>
      <c r="L108" s="296"/>
      <c r="M108" s="296"/>
      <c r="N108" s="296"/>
    </row>
    <row r="109" spans="1:14" ht="15.75" customHeight="1">
      <c r="A109" s="296"/>
      <c r="B109" s="296"/>
      <c r="C109" s="296"/>
      <c r="D109" s="296"/>
      <c r="E109" s="296"/>
      <c r="F109" s="296"/>
      <c r="G109" s="296"/>
      <c r="H109" s="296"/>
      <c r="I109" s="296"/>
      <c r="J109" s="296"/>
      <c r="K109" s="296"/>
      <c r="L109" s="296"/>
      <c r="M109" s="296"/>
      <c r="N109" s="296"/>
    </row>
    <row r="110" spans="1:14" ht="15.75" customHeight="1">
      <c r="A110" s="296"/>
      <c r="B110" s="296"/>
      <c r="C110" s="296"/>
      <c r="D110" s="296"/>
      <c r="E110" s="296"/>
      <c r="F110" s="296"/>
      <c r="G110" s="296"/>
      <c r="H110" s="296"/>
      <c r="I110" s="296"/>
      <c r="J110" s="296"/>
      <c r="K110" s="296"/>
      <c r="L110" s="296"/>
      <c r="M110" s="296"/>
      <c r="N110" s="296"/>
    </row>
    <row r="111" spans="1:14" ht="15.75" customHeight="1">
      <c r="A111" s="296"/>
      <c r="B111" s="296"/>
      <c r="C111" s="296"/>
      <c r="D111" s="296"/>
      <c r="E111" s="296"/>
      <c r="F111" s="296"/>
      <c r="G111" s="296"/>
      <c r="H111" s="296"/>
      <c r="I111" s="296"/>
      <c r="J111" s="296"/>
      <c r="K111" s="296"/>
      <c r="L111" s="296"/>
      <c r="M111" s="296"/>
      <c r="N111" s="296"/>
    </row>
    <row r="112" spans="1:14" ht="15.75" customHeight="1">
      <c r="A112" s="296"/>
      <c r="B112" s="296"/>
      <c r="C112" s="296"/>
      <c r="D112" s="296"/>
      <c r="E112" s="296"/>
      <c r="F112" s="296"/>
      <c r="G112" s="296"/>
      <c r="H112" s="296"/>
      <c r="I112" s="296"/>
      <c r="J112" s="296"/>
      <c r="K112" s="296"/>
      <c r="L112" s="296"/>
      <c r="M112" s="296"/>
      <c r="N112" s="296"/>
    </row>
    <row r="113" spans="1:14" ht="15.75" customHeight="1">
      <c r="A113" s="296"/>
      <c r="B113" s="296"/>
      <c r="C113" s="296"/>
      <c r="D113" s="296"/>
      <c r="E113" s="296"/>
      <c r="F113" s="296"/>
      <c r="G113" s="296"/>
      <c r="H113" s="296"/>
      <c r="I113" s="296"/>
      <c r="J113" s="296"/>
      <c r="K113" s="296"/>
      <c r="L113" s="296"/>
      <c r="M113" s="296"/>
      <c r="N113" s="296"/>
    </row>
    <row r="114" spans="1:14" ht="15.75" customHeight="1">
      <c r="A114" s="296"/>
      <c r="B114" s="296"/>
      <c r="C114" s="296"/>
      <c r="D114" s="296"/>
      <c r="E114" s="296"/>
      <c r="F114" s="296"/>
      <c r="G114" s="296"/>
      <c r="H114" s="296"/>
      <c r="I114" s="296"/>
      <c r="J114" s="296"/>
      <c r="K114" s="296"/>
      <c r="L114" s="296"/>
      <c r="M114" s="296"/>
      <c r="N114" s="296"/>
    </row>
    <row r="115" spans="1:14" ht="15.75" customHeight="1">
      <c r="A115" s="296"/>
      <c r="B115" s="296"/>
      <c r="C115" s="296"/>
      <c r="D115" s="296"/>
      <c r="E115" s="296"/>
      <c r="F115" s="296"/>
      <c r="G115" s="296"/>
      <c r="H115" s="296"/>
      <c r="I115" s="296"/>
      <c r="J115" s="296"/>
      <c r="K115" s="296"/>
      <c r="L115" s="296"/>
      <c r="M115" s="296"/>
      <c r="N115" s="296"/>
    </row>
    <row r="116" spans="1:14" ht="15.75" customHeight="1">
      <c r="A116" s="296"/>
      <c r="B116" s="296"/>
      <c r="C116" s="296"/>
      <c r="D116" s="296"/>
      <c r="E116" s="296"/>
      <c r="F116" s="296"/>
      <c r="G116" s="296"/>
      <c r="H116" s="296"/>
      <c r="I116" s="296"/>
      <c r="J116" s="296"/>
      <c r="K116" s="296"/>
      <c r="L116" s="296"/>
      <c r="M116" s="296"/>
      <c r="N116" s="296"/>
    </row>
    <row r="117" spans="1:14" ht="15.75" customHeight="1">
      <c r="A117" s="296"/>
      <c r="B117" s="296"/>
      <c r="C117" s="296"/>
      <c r="D117" s="296"/>
      <c r="E117" s="296"/>
      <c r="F117" s="296"/>
      <c r="G117" s="296"/>
      <c r="H117" s="296"/>
      <c r="I117" s="296"/>
      <c r="J117" s="296"/>
      <c r="K117" s="296"/>
      <c r="L117" s="296"/>
      <c r="M117" s="296"/>
      <c r="N117" s="296"/>
    </row>
    <row r="118" spans="1:14" ht="15.75" customHeight="1">
      <c r="A118" s="296"/>
      <c r="B118" s="296"/>
      <c r="C118" s="296"/>
      <c r="D118" s="296"/>
      <c r="E118" s="296"/>
      <c r="F118" s="296"/>
      <c r="G118" s="296"/>
      <c r="H118" s="296"/>
      <c r="I118" s="296"/>
      <c r="J118" s="296"/>
      <c r="K118" s="296"/>
      <c r="L118" s="296"/>
      <c r="M118" s="296"/>
      <c r="N118" s="296"/>
    </row>
    <row r="119" spans="1:14" ht="15.75" customHeight="1">
      <c r="A119" s="296"/>
      <c r="B119" s="296"/>
      <c r="C119" s="296"/>
      <c r="D119" s="296"/>
      <c r="E119" s="296"/>
      <c r="F119" s="296"/>
      <c r="G119" s="296"/>
      <c r="H119" s="296"/>
      <c r="I119" s="296"/>
      <c r="J119" s="296"/>
      <c r="K119" s="296"/>
      <c r="L119" s="296"/>
      <c r="M119" s="296"/>
      <c r="N119" s="296"/>
    </row>
    <row r="120" spans="1:14" ht="15.75" customHeight="1">
      <c r="A120" s="296"/>
      <c r="B120" s="296"/>
      <c r="C120" s="296"/>
      <c r="D120" s="296"/>
      <c r="E120" s="296"/>
      <c r="F120" s="296"/>
      <c r="G120" s="296"/>
      <c r="H120" s="296"/>
      <c r="I120" s="296"/>
      <c r="J120" s="296"/>
      <c r="K120" s="296"/>
      <c r="L120" s="296"/>
      <c r="M120" s="296"/>
      <c r="N120" s="296"/>
    </row>
    <row r="121" spans="1:14" ht="15.75" customHeight="1">
      <c r="A121" s="296"/>
      <c r="B121" s="296"/>
      <c r="C121" s="296"/>
      <c r="D121" s="296"/>
      <c r="E121" s="296"/>
      <c r="F121" s="296"/>
      <c r="G121" s="296"/>
      <c r="H121" s="296"/>
      <c r="I121" s="296"/>
      <c r="J121" s="296"/>
      <c r="K121" s="296"/>
      <c r="L121" s="296"/>
      <c r="M121" s="296"/>
      <c r="N121" s="296"/>
    </row>
    <row r="122" spans="1:14" ht="15.75" customHeight="1">
      <c r="A122" s="296"/>
      <c r="B122" s="296"/>
      <c r="C122" s="296"/>
      <c r="D122" s="296"/>
      <c r="E122" s="296"/>
      <c r="F122" s="296"/>
      <c r="G122" s="296"/>
      <c r="H122" s="296"/>
      <c r="I122" s="296"/>
      <c r="J122" s="296"/>
      <c r="K122" s="296"/>
      <c r="L122" s="296"/>
      <c r="M122" s="296"/>
      <c r="N122" s="296"/>
    </row>
    <row r="123" spans="1:14" ht="15.75" customHeight="1">
      <c r="A123" s="296"/>
      <c r="B123" s="296"/>
      <c r="C123" s="296"/>
      <c r="D123" s="296"/>
      <c r="E123" s="296"/>
      <c r="F123" s="296"/>
      <c r="G123" s="296"/>
      <c r="H123" s="296"/>
      <c r="I123" s="296"/>
      <c r="J123" s="296"/>
      <c r="K123" s="296"/>
      <c r="L123" s="296"/>
      <c r="M123" s="296"/>
      <c r="N123" s="296"/>
    </row>
    <row r="124" spans="1:14" ht="15.75" customHeight="1">
      <c r="A124" s="296"/>
      <c r="B124" s="296"/>
      <c r="C124" s="296"/>
      <c r="D124" s="296"/>
      <c r="E124" s="296"/>
      <c r="F124" s="296"/>
      <c r="G124" s="296"/>
      <c r="H124" s="296"/>
      <c r="I124" s="296"/>
      <c r="J124" s="296"/>
      <c r="K124" s="296"/>
      <c r="L124" s="296"/>
      <c r="M124" s="296"/>
      <c r="N124" s="296"/>
    </row>
    <row r="125" spans="1:14" ht="15.75" customHeight="1">
      <c r="A125" s="296"/>
      <c r="B125" s="296"/>
      <c r="C125" s="296"/>
      <c r="D125" s="296"/>
      <c r="E125" s="296"/>
      <c r="F125" s="296"/>
      <c r="G125" s="296"/>
      <c r="H125" s="296"/>
      <c r="I125" s="296"/>
      <c r="J125" s="296"/>
      <c r="K125" s="296"/>
      <c r="L125" s="296"/>
      <c r="M125" s="296"/>
      <c r="N125" s="296"/>
    </row>
    <row r="126" spans="1:14" ht="15.75" customHeight="1">
      <c r="A126" s="296"/>
      <c r="B126" s="296"/>
      <c r="C126" s="296"/>
      <c r="D126" s="296"/>
      <c r="E126" s="296"/>
      <c r="F126" s="296"/>
      <c r="G126" s="296"/>
      <c r="H126" s="296"/>
      <c r="I126" s="296"/>
      <c r="J126" s="296"/>
      <c r="K126" s="296"/>
      <c r="L126" s="296"/>
      <c r="M126" s="296"/>
      <c r="N126" s="296"/>
    </row>
    <row r="127" spans="1:14" ht="15.75" customHeight="1">
      <c r="A127" s="296"/>
      <c r="B127" s="296"/>
      <c r="C127" s="296"/>
      <c r="D127" s="296"/>
      <c r="E127" s="296"/>
      <c r="F127" s="296"/>
      <c r="G127" s="296"/>
      <c r="H127" s="296"/>
      <c r="I127" s="296"/>
      <c r="J127" s="296"/>
      <c r="K127" s="296"/>
      <c r="L127" s="296"/>
      <c r="M127" s="296"/>
      <c r="N127" s="296"/>
    </row>
    <row r="128" spans="1:14" ht="15.75" customHeight="1">
      <c r="A128" s="296"/>
      <c r="B128" s="296"/>
      <c r="C128" s="296"/>
      <c r="D128" s="296"/>
      <c r="E128" s="296"/>
      <c r="F128" s="296"/>
      <c r="G128" s="296"/>
      <c r="H128" s="296"/>
      <c r="I128" s="296"/>
      <c r="J128" s="296"/>
      <c r="K128" s="296"/>
      <c r="L128" s="296"/>
      <c r="M128" s="296"/>
      <c r="N128" s="296"/>
    </row>
    <row r="129" spans="1:14" ht="15.75" customHeight="1">
      <c r="A129" s="296"/>
      <c r="B129" s="296"/>
      <c r="C129" s="296"/>
      <c r="D129" s="296"/>
      <c r="E129" s="296"/>
      <c r="F129" s="296"/>
      <c r="G129" s="296"/>
      <c r="H129" s="296"/>
      <c r="I129" s="296"/>
      <c r="J129" s="296"/>
      <c r="K129" s="296"/>
      <c r="L129" s="296"/>
      <c r="M129" s="296"/>
      <c r="N129" s="296"/>
    </row>
    <row r="130" spans="1:14" ht="15.75" customHeight="1">
      <c r="A130" s="296"/>
      <c r="B130" s="296"/>
      <c r="C130" s="296"/>
      <c r="D130" s="296"/>
      <c r="E130" s="296"/>
      <c r="F130" s="296"/>
      <c r="G130" s="296"/>
      <c r="H130" s="296"/>
      <c r="I130" s="296"/>
      <c r="J130" s="296"/>
      <c r="K130" s="296"/>
      <c r="L130" s="296"/>
      <c r="M130" s="296"/>
      <c r="N130" s="296"/>
    </row>
    <row r="131" spans="1:14" ht="15.75" customHeight="1">
      <c r="A131" s="296"/>
      <c r="B131" s="296"/>
      <c r="C131" s="296"/>
      <c r="D131" s="296"/>
      <c r="E131" s="296"/>
      <c r="F131" s="296"/>
      <c r="G131" s="296"/>
      <c r="H131" s="296"/>
      <c r="I131" s="296"/>
      <c r="J131" s="296"/>
      <c r="K131" s="296"/>
      <c r="L131" s="296"/>
      <c r="M131" s="296"/>
      <c r="N131" s="296"/>
    </row>
    <row r="132" spans="1:14" ht="15.75" customHeight="1">
      <c r="A132" s="296"/>
      <c r="B132" s="296"/>
      <c r="C132" s="296"/>
      <c r="D132" s="296"/>
      <c r="E132" s="296"/>
      <c r="F132" s="296"/>
      <c r="G132" s="296"/>
      <c r="H132" s="296"/>
      <c r="I132" s="296"/>
      <c r="J132" s="296"/>
      <c r="K132" s="296"/>
      <c r="L132" s="296"/>
      <c r="M132" s="296"/>
      <c r="N132" s="296"/>
    </row>
    <row r="133" spans="1:14" ht="15.75" customHeight="1">
      <c r="A133" s="296"/>
      <c r="B133" s="296"/>
      <c r="C133" s="296"/>
      <c r="D133" s="296"/>
      <c r="E133" s="296"/>
      <c r="F133" s="296"/>
      <c r="G133" s="296"/>
      <c r="H133" s="296"/>
      <c r="I133" s="296"/>
      <c r="J133" s="296"/>
      <c r="K133" s="296"/>
      <c r="L133" s="296"/>
      <c r="M133" s="296"/>
      <c r="N133" s="296"/>
    </row>
    <row r="134" spans="1:14" ht="15.75" customHeight="1">
      <c r="A134" s="296"/>
      <c r="B134" s="296"/>
      <c r="C134" s="296"/>
      <c r="D134" s="296"/>
      <c r="E134" s="296"/>
      <c r="F134" s="296"/>
      <c r="G134" s="296"/>
      <c r="H134" s="296"/>
      <c r="I134" s="296"/>
      <c r="J134" s="296"/>
      <c r="K134" s="296"/>
      <c r="L134" s="296"/>
      <c r="M134" s="296"/>
      <c r="N134" s="296"/>
    </row>
    <row r="135" spans="1:14" ht="15.75" customHeight="1">
      <c r="A135" s="296"/>
      <c r="B135" s="296"/>
      <c r="C135" s="296"/>
      <c r="D135" s="296"/>
      <c r="E135" s="296"/>
      <c r="F135" s="296"/>
      <c r="G135" s="296"/>
      <c r="H135" s="296"/>
      <c r="I135" s="296"/>
      <c r="J135" s="296"/>
      <c r="K135" s="296"/>
      <c r="L135" s="296"/>
      <c r="M135" s="296"/>
      <c r="N135" s="296"/>
    </row>
    <row r="136" spans="1:14" ht="15.75" customHeight="1">
      <c r="A136" s="296"/>
      <c r="B136" s="296"/>
      <c r="C136" s="296"/>
      <c r="D136" s="296"/>
      <c r="E136" s="296"/>
      <c r="F136" s="296"/>
      <c r="G136" s="296"/>
      <c r="H136" s="296"/>
      <c r="I136" s="296"/>
      <c r="J136" s="296"/>
      <c r="K136" s="296"/>
      <c r="L136" s="296"/>
      <c r="M136" s="296"/>
      <c r="N136" s="296"/>
    </row>
    <row r="137" spans="1:14" ht="15.75" customHeight="1">
      <c r="A137" s="296"/>
      <c r="B137" s="296"/>
      <c r="C137" s="296"/>
      <c r="D137" s="296"/>
      <c r="E137" s="296"/>
      <c r="F137" s="296"/>
      <c r="G137" s="296"/>
      <c r="H137" s="296"/>
      <c r="I137" s="296"/>
      <c r="J137" s="296"/>
      <c r="K137" s="296"/>
      <c r="L137" s="296"/>
      <c r="M137" s="296"/>
      <c r="N137" s="296"/>
    </row>
    <row r="138" spans="1:14" ht="15.75" customHeight="1">
      <c r="A138" s="296"/>
      <c r="B138" s="296"/>
      <c r="C138" s="296"/>
      <c r="D138" s="296"/>
      <c r="E138" s="296"/>
      <c r="F138" s="296"/>
      <c r="G138" s="296"/>
      <c r="H138" s="296"/>
      <c r="I138" s="296"/>
      <c r="J138" s="296"/>
      <c r="K138" s="296"/>
      <c r="L138" s="296"/>
      <c r="M138" s="296"/>
      <c r="N138" s="296"/>
    </row>
    <row r="139" spans="1:14" ht="15.75" customHeight="1">
      <c r="A139" s="296"/>
      <c r="B139" s="296"/>
      <c r="C139" s="296"/>
      <c r="D139" s="296"/>
      <c r="E139" s="296"/>
      <c r="F139" s="296"/>
      <c r="G139" s="296"/>
      <c r="H139" s="296"/>
      <c r="I139" s="296"/>
      <c r="J139" s="296"/>
      <c r="K139" s="296"/>
      <c r="L139" s="296"/>
      <c r="M139" s="296"/>
      <c r="N139" s="296"/>
    </row>
    <row r="140" spans="1:14" ht="15.75" customHeight="1">
      <c r="A140" s="296"/>
      <c r="B140" s="296"/>
      <c r="C140" s="296"/>
      <c r="D140" s="296"/>
      <c r="E140" s="296"/>
      <c r="F140" s="296"/>
      <c r="G140" s="296"/>
      <c r="H140" s="296"/>
      <c r="I140" s="296"/>
      <c r="J140" s="296"/>
      <c r="K140" s="296"/>
      <c r="L140" s="296"/>
      <c r="M140" s="296"/>
      <c r="N140" s="296"/>
    </row>
    <row r="141" spans="1:14" ht="15.75" customHeight="1">
      <c r="A141" s="296"/>
      <c r="B141" s="296"/>
      <c r="C141" s="296"/>
      <c r="D141" s="296"/>
      <c r="E141" s="296"/>
      <c r="F141" s="296"/>
      <c r="G141" s="296"/>
      <c r="H141" s="296"/>
      <c r="I141" s="296"/>
      <c r="J141" s="296"/>
      <c r="K141" s="296"/>
      <c r="L141" s="296"/>
      <c r="M141" s="296"/>
      <c r="N141" s="296"/>
    </row>
    <row r="142" spans="1:14" ht="15.75" customHeight="1">
      <c r="A142" s="296"/>
      <c r="B142" s="296"/>
      <c r="C142" s="296"/>
      <c r="D142" s="296"/>
      <c r="E142" s="296"/>
      <c r="F142" s="296"/>
      <c r="G142" s="296"/>
      <c r="H142" s="296"/>
      <c r="I142" s="296"/>
      <c r="J142" s="296"/>
      <c r="K142" s="296"/>
      <c r="L142" s="296"/>
      <c r="M142" s="296"/>
      <c r="N142" s="296"/>
    </row>
    <row r="143" spans="1:14" ht="15.75" customHeight="1">
      <c r="A143" s="296"/>
      <c r="B143" s="296"/>
      <c r="C143" s="296"/>
      <c r="D143" s="296"/>
      <c r="E143" s="296"/>
      <c r="F143" s="296"/>
      <c r="G143" s="296"/>
      <c r="H143" s="296"/>
      <c r="I143" s="296"/>
      <c r="J143" s="296"/>
      <c r="K143" s="296"/>
      <c r="L143" s="296"/>
      <c r="M143" s="296"/>
      <c r="N143" s="296"/>
    </row>
    <row r="144" spans="1:14" ht="15.75" customHeight="1">
      <c r="A144" s="296"/>
      <c r="B144" s="296"/>
      <c r="C144" s="296"/>
      <c r="D144" s="296"/>
      <c r="E144" s="296"/>
      <c r="F144" s="296"/>
      <c r="G144" s="296"/>
      <c r="H144" s="296"/>
      <c r="I144" s="296"/>
      <c r="J144" s="296"/>
      <c r="K144" s="296"/>
      <c r="L144" s="296"/>
      <c r="M144" s="296"/>
      <c r="N144" s="296"/>
    </row>
    <row r="145" spans="1:14" ht="15.75" customHeight="1">
      <c r="A145" s="296"/>
      <c r="B145" s="296"/>
      <c r="C145" s="296"/>
      <c r="D145" s="296"/>
      <c r="E145" s="296"/>
      <c r="F145" s="296"/>
      <c r="G145" s="296"/>
      <c r="H145" s="296"/>
      <c r="I145" s="296"/>
      <c r="J145" s="296"/>
      <c r="K145" s="296"/>
      <c r="L145" s="296"/>
      <c r="M145" s="296"/>
      <c r="N145" s="296"/>
    </row>
    <row r="146" spans="1:14" ht="15.75" customHeight="1">
      <c r="A146" s="296"/>
      <c r="B146" s="296"/>
      <c r="C146" s="296"/>
      <c r="D146" s="296"/>
      <c r="E146" s="296"/>
      <c r="F146" s="296"/>
      <c r="G146" s="296"/>
      <c r="H146" s="296"/>
      <c r="I146" s="296"/>
      <c r="J146" s="296"/>
      <c r="K146" s="296"/>
      <c r="L146" s="296"/>
      <c r="M146" s="296"/>
      <c r="N146" s="296"/>
    </row>
    <row r="147" spans="1:14" ht="15.75" customHeight="1">
      <c r="A147" s="296"/>
      <c r="B147" s="296"/>
      <c r="C147" s="296"/>
      <c r="D147" s="296"/>
      <c r="E147" s="296"/>
      <c r="F147" s="296"/>
      <c r="G147" s="296"/>
      <c r="H147" s="296"/>
      <c r="I147" s="296"/>
      <c r="J147" s="296"/>
      <c r="K147" s="296"/>
      <c r="L147" s="296"/>
      <c r="M147" s="296"/>
      <c r="N147" s="296"/>
    </row>
    <row r="148" spans="1:14" ht="15.75" customHeight="1">
      <c r="A148" s="296"/>
      <c r="B148" s="296"/>
      <c r="C148" s="296"/>
      <c r="D148" s="296"/>
      <c r="E148" s="296"/>
      <c r="F148" s="296"/>
      <c r="G148" s="296"/>
      <c r="H148" s="296"/>
      <c r="I148" s="296"/>
      <c r="J148" s="296"/>
      <c r="K148" s="296"/>
      <c r="L148" s="296"/>
      <c r="M148" s="296"/>
      <c r="N148" s="296"/>
    </row>
    <row r="149" spans="1:14" ht="15.75" customHeight="1">
      <c r="A149" s="296"/>
      <c r="B149" s="296"/>
      <c r="C149" s="296"/>
      <c r="D149" s="296"/>
      <c r="E149" s="296"/>
      <c r="F149" s="296"/>
      <c r="G149" s="296"/>
      <c r="H149" s="296"/>
      <c r="I149" s="296"/>
      <c r="J149" s="296"/>
      <c r="K149" s="296"/>
      <c r="L149" s="296"/>
      <c r="M149" s="296"/>
      <c r="N149" s="296"/>
    </row>
    <row r="150" spans="1:14" ht="15.75" customHeight="1">
      <c r="A150" s="296"/>
      <c r="B150" s="296"/>
      <c r="C150" s="296"/>
      <c r="D150" s="296"/>
      <c r="E150" s="296"/>
      <c r="F150" s="296"/>
      <c r="G150" s="296"/>
      <c r="H150" s="296"/>
      <c r="I150" s="296"/>
      <c r="J150" s="296"/>
      <c r="K150" s="296"/>
      <c r="L150" s="296"/>
      <c r="M150" s="296"/>
      <c r="N150" s="296"/>
    </row>
    <row r="151" spans="1:14" ht="15.75" customHeight="1">
      <c r="A151" s="296"/>
      <c r="B151" s="296"/>
      <c r="C151" s="296"/>
      <c r="D151" s="296"/>
      <c r="E151" s="296"/>
      <c r="F151" s="296"/>
      <c r="G151" s="296"/>
      <c r="H151" s="296"/>
      <c r="I151" s="296"/>
      <c r="J151" s="296"/>
      <c r="K151" s="296"/>
      <c r="L151" s="296"/>
      <c r="M151" s="296"/>
      <c r="N151" s="296"/>
    </row>
    <row r="152" spans="1:14" ht="15.75" customHeight="1">
      <c r="A152" s="296"/>
      <c r="B152" s="296"/>
      <c r="C152" s="296"/>
      <c r="D152" s="296"/>
      <c r="E152" s="296"/>
      <c r="F152" s="296"/>
      <c r="G152" s="296"/>
      <c r="H152" s="296"/>
      <c r="I152" s="296"/>
      <c r="J152" s="296"/>
      <c r="K152" s="296"/>
      <c r="L152" s="296"/>
      <c r="M152" s="296"/>
      <c r="N152" s="296"/>
    </row>
    <row r="153" spans="1:14" ht="15.75" customHeight="1">
      <c r="A153" s="296"/>
      <c r="B153" s="296"/>
      <c r="C153" s="296"/>
      <c r="D153" s="296"/>
      <c r="E153" s="296"/>
      <c r="F153" s="296"/>
      <c r="G153" s="296"/>
      <c r="H153" s="296"/>
      <c r="I153" s="296"/>
      <c r="J153" s="296"/>
      <c r="K153" s="296"/>
      <c r="L153" s="296"/>
      <c r="M153" s="296"/>
      <c r="N153" s="296"/>
    </row>
    <row r="154" spans="1:14" ht="15.75" customHeight="1">
      <c r="A154" s="296"/>
      <c r="B154" s="296"/>
      <c r="C154" s="296"/>
      <c r="D154" s="296"/>
      <c r="E154" s="296"/>
      <c r="F154" s="296"/>
      <c r="G154" s="296"/>
      <c r="H154" s="296"/>
      <c r="I154" s="296"/>
      <c r="J154" s="296"/>
      <c r="K154" s="296"/>
      <c r="L154" s="296"/>
      <c r="M154" s="296"/>
      <c r="N154" s="296"/>
    </row>
    <row r="155" spans="1:14" ht="15.75" customHeight="1">
      <c r="A155" s="296"/>
      <c r="B155" s="296"/>
      <c r="C155" s="296"/>
      <c r="D155" s="296"/>
      <c r="E155" s="296"/>
      <c r="F155" s="296"/>
      <c r="G155" s="296"/>
      <c r="H155" s="296"/>
      <c r="I155" s="296"/>
      <c r="J155" s="296"/>
      <c r="K155" s="296"/>
      <c r="L155" s="296"/>
      <c r="M155" s="296"/>
      <c r="N155" s="296"/>
    </row>
    <row r="156" spans="1:14" ht="15.75" customHeight="1">
      <c r="A156" s="296"/>
      <c r="B156" s="296"/>
      <c r="C156" s="296"/>
      <c r="D156" s="296"/>
      <c r="E156" s="296"/>
      <c r="F156" s="296"/>
      <c r="G156" s="296"/>
      <c r="H156" s="296"/>
      <c r="I156" s="296"/>
      <c r="J156" s="296"/>
      <c r="K156" s="296"/>
      <c r="L156" s="296"/>
      <c r="M156" s="296"/>
      <c r="N156" s="296"/>
    </row>
    <row r="157" spans="1:14" ht="15.75" customHeight="1">
      <c r="A157" s="296"/>
      <c r="B157" s="296"/>
      <c r="C157" s="296"/>
      <c r="D157" s="296"/>
      <c r="E157" s="296"/>
      <c r="F157" s="296"/>
      <c r="G157" s="296"/>
      <c r="H157" s="296"/>
      <c r="I157" s="296"/>
      <c r="J157" s="296"/>
      <c r="K157" s="296"/>
      <c r="L157" s="296"/>
      <c r="M157" s="296"/>
      <c r="N157" s="296"/>
    </row>
    <row r="158" spans="1:14" ht="15.75" customHeight="1">
      <c r="A158" s="296"/>
      <c r="B158" s="296"/>
      <c r="C158" s="296"/>
      <c r="D158" s="296"/>
      <c r="E158" s="296"/>
      <c r="F158" s="296"/>
      <c r="G158" s="296"/>
      <c r="H158" s="296"/>
      <c r="I158" s="296"/>
      <c r="J158" s="296"/>
      <c r="K158" s="296"/>
      <c r="L158" s="296"/>
      <c r="M158" s="296"/>
      <c r="N158" s="296"/>
    </row>
    <row r="159" spans="1:14" ht="15.75" customHeight="1">
      <c r="A159" s="296"/>
      <c r="B159" s="296"/>
      <c r="C159" s="296"/>
      <c r="D159" s="296"/>
      <c r="E159" s="296"/>
      <c r="F159" s="296"/>
      <c r="G159" s="296"/>
      <c r="H159" s="296"/>
      <c r="I159" s="296"/>
      <c r="J159" s="296"/>
      <c r="K159" s="296"/>
      <c r="L159" s="296"/>
      <c r="M159" s="296"/>
      <c r="N159" s="296"/>
    </row>
    <row r="160" spans="1:14" ht="15.75" customHeight="1">
      <c r="A160" s="296"/>
      <c r="B160" s="296"/>
      <c r="C160" s="296"/>
      <c r="D160" s="296"/>
      <c r="E160" s="296"/>
      <c r="F160" s="296"/>
      <c r="G160" s="296"/>
      <c r="H160" s="296"/>
      <c r="I160" s="296"/>
      <c r="J160" s="296"/>
      <c r="K160" s="296"/>
      <c r="L160" s="296"/>
      <c r="M160" s="296"/>
      <c r="N160" s="296"/>
    </row>
    <row r="161" spans="1:14" ht="15.75" customHeight="1">
      <c r="A161" s="296"/>
      <c r="B161" s="296"/>
      <c r="C161" s="296"/>
      <c r="D161" s="296"/>
      <c r="E161" s="296"/>
      <c r="F161" s="296"/>
      <c r="G161" s="296"/>
      <c r="H161" s="296"/>
      <c r="I161" s="296"/>
      <c r="J161" s="296"/>
      <c r="K161" s="296"/>
      <c r="L161" s="296"/>
      <c r="M161" s="296"/>
      <c r="N161" s="296"/>
    </row>
    <row r="162" spans="1:14" ht="15.75" customHeight="1">
      <c r="A162" s="296"/>
      <c r="B162" s="296"/>
      <c r="C162" s="296"/>
      <c r="D162" s="296"/>
      <c r="E162" s="296"/>
      <c r="F162" s="296"/>
      <c r="G162" s="296"/>
      <c r="H162" s="296"/>
      <c r="I162" s="296"/>
      <c r="J162" s="296"/>
      <c r="K162" s="296"/>
      <c r="L162" s="296"/>
      <c r="M162" s="296"/>
      <c r="N162" s="296"/>
    </row>
    <row r="163" spans="1:14" ht="15.75" customHeight="1">
      <c r="A163" s="296"/>
      <c r="B163" s="296"/>
      <c r="C163" s="296"/>
      <c r="D163" s="296"/>
      <c r="E163" s="296"/>
      <c r="F163" s="296"/>
      <c r="G163" s="296"/>
      <c r="H163" s="296"/>
      <c r="I163" s="296"/>
      <c r="J163" s="296"/>
      <c r="K163" s="296"/>
      <c r="L163" s="296"/>
      <c r="M163" s="296"/>
      <c r="N163" s="296"/>
    </row>
    <row r="164" spans="1:14" ht="15.75" customHeight="1">
      <c r="A164" s="296"/>
      <c r="B164" s="296"/>
      <c r="C164" s="296"/>
      <c r="D164" s="296"/>
      <c r="E164" s="296"/>
      <c r="F164" s="296"/>
      <c r="G164" s="296"/>
      <c r="H164" s="296"/>
      <c r="I164" s="296"/>
      <c r="J164" s="296"/>
      <c r="K164" s="296"/>
      <c r="L164" s="296"/>
      <c r="M164" s="296"/>
      <c r="N164" s="296"/>
    </row>
    <row r="165" spans="1:14" ht="15.75" customHeight="1">
      <c r="A165" s="296"/>
      <c r="B165" s="296"/>
      <c r="C165" s="296"/>
      <c r="D165" s="296"/>
      <c r="E165" s="296"/>
      <c r="F165" s="296"/>
      <c r="G165" s="296"/>
      <c r="H165" s="296"/>
      <c r="I165" s="296"/>
      <c r="J165" s="296"/>
      <c r="K165" s="296"/>
      <c r="L165" s="296"/>
      <c r="M165" s="296"/>
      <c r="N165" s="296"/>
    </row>
    <row r="166" spans="1:14" ht="15.75" customHeight="1">
      <c r="A166" s="296"/>
      <c r="B166" s="296"/>
      <c r="C166" s="296"/>
      <c r="D166" s="296"/>
      <c r="E166" s="296"/>
      <c r="F166" s="296"/>
      <c r="G166" s="296"/>
      <c r="H166" s="296"/>
      <c r="I166" s="296"/>
      <c r="J166" s="296"/>
      <c r="K166" s="296"/>
      <c r="L166" s="296"/>
      <c r="M166" s="296"/>
      <c r="N166" s="296"/>
    </row>
    <row r="167" spans="1:14" ht="15.75" customHeight="1">
      <c r="A167" s="296"/>
      <c r="B167" s="296"/>
      <c r="C167" s="296"/>
      <c r="D167" s="296"/>
      <c r="E167" s="296"/>
      <c r="F167" s="296"/>
      <c r="G167" s="296"/>
      <c r="H167" s="296"/>
      <c r="I167" s="296"/>
      <c r="J167" s="296"/>
      <c r="K167" s="296"/>
      <c r="L167" s="296"/>
      <c r="M167" s="296"/>
      <c r="N167" s="296"/>
    </row>
    <row r="168" spans="1:14" ht="15.75" customHeight="1">
      <c r="A168" s="296"/>
      <c r="B168" s="296"/>
      <c r="C168" s="296"/>
      <c r="D168" s="296"/>
      <c r="E168" s="296"/>
      <c r="F168" s="296"/>
      <c r="G168" s="296"/>
      <c r="H168" s="296"/>
      <c r="I168" s="296"/>
      <c r="J168" s="296"/>
      <c r="K168" s="296"/>
      <c r="L168" s="296"/>
      <c r="M168" s="296"/>
      <c r="N168" s="296"/>
    </row>
    <row r="169" spans="1:14" ht="15.75" customHeight="1">
      <c r="A169" s="296"/>
      <c r="B169" s="296"/>
      <c r="C169" s="296"/>
      <c r="D169" s="296"/>
      <c r="E169" s="296"/>
      <c r="F169" s="296"/>
      <c r="G169" s="296"/>
      <c r="H169" s="296"/>
      <c r="I169" s="296"/>
      <c r="J169" s="296"/>
      <c r="K169" s="296"/>
      <c r="L169" s="296"/>
      <c r="M169" s="296"/>
      <c r="N169" s="296"/>
    </row>
    <row r="170" spans="1:14" ht="15.75" customHeight="1">
      <c r="A170" s="296"/>
      <c r="B170" s="296"/>
      <c r="C170" s="296"/>
      <c r="D170" s="296"/>
      <c r="E170" s="296"/>
      <c r="F170" s="296"/>
      <c r="G170" s="296"/>
      <c r="H170" s="296"/>
      <c r="I170" s="296"/>
      <c r="J170" s="296"/>
      <c r="K170" s="296"/>
      <c r="L170" s="296"/>
      <c r="M170" s="296"/>
      <c r="N170" s="296"/>
    </row>
    <row r="171" spans="1:14" ht="15.75" customHeight="1">
      <c r="A171" s="296"/>
      <c r="B171" s="296"/>
      <c r="C171" s="296"/>
      <c r="D171" s="296"/>
      <c r="E171" s="296"/>
      <c r="F171" s="296"/>
      <c r="G171" s="296"/>
      <c r="H171" s="296"/>
      <c r="I171" s="296"/>
      <c r="J171" s="296"/>
      <c r="K171" s="296"/>
      <c r="L171" s="296"/>
      <c r="M171" s="296"/>
      <c r="N171" s="296"/>
    </row>
    <row r="172" spans="1:14" ht="15.75" customHeight="1">
      <c r="A172" s="296"/>
      <c r="B172" s="296"/>
      <c r="C172" s="296"/>
      <c r="D172" s="296"/>
      <c r="E172" s="296"/>
      <c r="F172" s="296"/>
      <c r="G172" s="296"/>
      <c r="H172" s="296"/>
      <c r="I172" s="296"/>
      <c r="J172" s="296"/>
      <c r="K172" s="296"/>
      <c r="L172" s="296"/>
      <c r="M172" s="296"/>
      <c r="N172" s="296"/>
    </row>
    <row r="173" spans="1:14" ht="15.75" customHeight="1">
      <c r="A173" s="296"/>
      <c r="B173" s="296"/>
      <c r="C173" s="296"/>
      <c r="D173" s="296"/>
      <c r="E173" s="296"/>
      <c r="F173" s="296"/>
      <c r="G173" s="296"/>
      <c r="H173" s="296"/>
      <c r="I173" s="296"/>
      <c r="J173" s="296"/>
      <c r="K173" s="296"/>
      <c r="L173" s="296"/>
      <c r="M173" s="296"/>
      <c r="N173" s="296"/>
    </row>
    <row r="174" spans="1:14" ht="15.75" customHeight="1">
      <c r="A174" s="296"/>
      <c r="B174" s="296"/>
      <c r="C174" s="296"/>
      <c r="D174" s="296"/>
      <c r="E174" s="296"/>
      <c r="F174" s="296"/>
      <c r="G174" s="296"/>
      <c r="H174" s="296"/>
      <c r="I174" s="296"/>
      <c r="J174" s="296"/>
      <c r="K174" s="296"/>
      <c r="L174" s="296"/>
      <c r="M174" s="296"/>
      <c r="N174" s="296"/>
    </row>
    <row r="175" spans="1:14" ht="15.75" customHeight="1">
      <c r="A175" s="296"/>
      <c r="B175" s="296"/>
      <c r="C175" s="296"/>
      <c r="D175" s="296"/>
      <c r="E175" s="296"/>
      <c r="F175" s="296"/>
      <c r="G175" s="296"/>
      <c r="H175" s="296"/>
      <c r="I175" s="296"/>
      <c r="J175" s="296"/>
      <c r="K175" s="296"/>
      <c r="L175" s="296"/>
      <c r="M175" s="296"/>
      <c r="N175" s="296"/>
    </row>
    <row r="176" spans="1:14" ht="15.75" customHeight="1">
      <c r="A176" s="296"/>
      <c r="B176" s="296"/>
      <c r="C176" s="296"/>
      <c r="D176" s="296"/>
      <c r="E176" s="296"/>
      <c r="F176" s="296"/>
      <c r="G176" s="296"/>
      <c r="H176" s="296"/>
      <c r="I176" s="296"/>
      <c r="J176" s="296"/>
      <c r="K176" s="296"/>
      <c r="L176" s="296"/>
      <c r="M176" s="296"/>
      <c r="N176" s="296"/>
    </row>
    <row r="177" spans="1:14" ht="15.75" customHeight="1">
      <c r="A177" s="296"/>
      <c r="B177" s="296"/>
      <c r="C177" s="296"/>
      <c r="D177" s="296"/>
      <c r="E177" s="296"/>
      <c r="F177" s="296"/>
      <c r="G177" s="296"/>
      <c r="H177" s="296"/>
      <c r="I177" s="296"/>
      <c r="J177" s="296"/>
      <c r="K177" s="296"/>
      <c r="L177" s="296"/>
      <c r="M177" s="296"/>
      <c r="N177" s="296"/>
    </row>
    <row r="178" spans="1:14" ht="15.75" customHeight="1">
      <c r="A178" s="296"/>
      <c r="B178" s="296"/>
      <c r="C178" s="296"/>
      <c r="D178" s="296"/>
      <c r="E178" s="296"/>
      <c r="F178" s="296"/>
      <c r="G178" s="296"/>
      <c r="H178" s="296"/>
      <c r="I178" s="296"/>
      <c r="J178" s="296"/>
      <c r="K178" s="296"/>
      <c r="L178" s="296"/>
      <c r="M178" s="296"/>
      <c r="N178" s="296"/>
    </row>
    <row r="179" spans="1:14" ht="15.75" customHeight="1">
      <c r="A179" s="296"/>
      <c r="B179" s="296"/>
      <c r="C179" s="296"/>
      <c r="D179" s="296"/>
      <c r="E179" s="296"/>
      <c r="F179" s="296"/>
      <c r="G179" s="296"/>
      <c r="H179" s="296"/>
      <c r="I179" s="296"/>
      <c r="J179" s="296"/>
      <c r="K179" s="296"/>
      <c r="L179" s="296"/>
      <c r="M179" s="296"/>
      <c r="N179" s="296"/>
    </row>
    <row r="180" spans="1:14" ht="15.75" customHeight="1">
      <c r="A180" s="296"/>
      <c r="B180" s="296"/>
      <c r="C180" s="296"/>
      <c r="D180" s="296"/>
      <c r="E180" s="296"/>
      <c r="F180" s="296"/>
      <c r="G180" s="296"/>
      <c r="H180" s="296"/>
      <c r="I180" s="296"/>
      <c r="J180" s="296"/>
      <c r="K180" s="296"/>
      <c r="L180" s="296"/>
      <c r="M180" s="296"/>
      <c r="N180" s="296"/>
    </row>
    <row r="181" spans="1:14" ht="15.75" customHeight="1">
      <c r="A181" s="296"/>
      <c r="B181" s="296"/>
      <c r="C181" s="296"/>
      <c r="D181" s="296"/>
      <c r="E181" s="296"/>
      <c r="F181" s="296"/>
      <c r="G181" s="296"/>
      <c r="H181" s="296"/>
      <c r="I181" s="296"/>
      <c r="J181" s="296"/>
      <c r="K181" s="296"/>
      <c r="L181" s="296"/>
      <c r="M181" s="296"/>
      <c r="N181" s="296"/>
    </row>
    <row r="182" spans="1:14" ht="15.75" customHeight="1">
      <c r="A182" s="296"/>
      <c r="B182" s="296"/>
      <c r="C182" s="296"/>
      <c r="D182" s="296"/>
      <c r="E182" s="296"/>
      <c r="F182" s="296"/>
      <c r="G182" s="296"/>
      <c r="H182" s="296"/>
      <c r="I182" s="296"/>
      <c r="J182" s="296"/>
      <c r="K182" s="296"/>
      <c r="L182" s="296"/>
      <c r="M182" s="296"/>
      <c r="N182" s="296"/>
    </row>
    <row r="183" spans="1:14" ht="15.75" customHeight="1">
      <c r="A183" s="296"/>
      <c r="B183" s="296"/>
      <c r="C183" s="296"/>
      <c r="D183" s="296"/>
      <c r="E183" s="296"/>
      <c r="F183" s="296"/>
      <c r="G183" s="296"/>
      <c r="H183" s="296"/>
      <c r="I183" s="296"/>
      <c r="J183" s="296"/>
      <c r="K183" s="296"/>
      <c r="L183" s="296"/>
      <c r="M183" s="296"/>
      <c r="N183" s="296"/>
    </row>
    <row r="184" spans="1:14" ht="15.75" customHeight="1">
      <c r="A184" s="296"/>
      <c r="B184" s="296"/>
      <c r="C184" s="296"/>
      <c r="D184" s="296"/>
      <c r="E184" s="296"/>
      <c r="F184" s="296"/>
      <c r="G184" s="296"/>
      <c r="H184" s="296"/>
      <c r="I184" s="296"/>
      <c r="J184" s="296"/>
      <c r="K184" s="296"/>
      <c r="L184" s="296"/>
      <c r="M184" s="296"/>
      <c r="N184" s="296"/>
    </row>
    <row r="185" spans="1:14" ht="15.75" customHeight="1">
      <c r="A185" s="296"/>
      <c r="B185" s="296"/>
      <c r="C185" s="296"/>
      <c r="D185" s="296"/>
      <c r="E185" s="296"/>
      <c r="F185" s="296"/>
      <c r="G185" s="296"/>
      <c r="H185" s="296"/>
      <c r="I185" s="296"/>
      <c r="J185" s="296"/>
      <c r="K185" s="296"/>
      <c r="L185" s="296"/>
      <c r="M185" s="296"/>
      <c r="N185" s="296"/>
    </row>
    <row r="186" spans="1:14" ht="15.75" customHeight="1">
      <c r="A186" s="296"/>
      <c r="B186" s="296"/>
      <c r="C186" s="296"/>
      <c r="D186" s="296"/>
      <c r="E186" s="296"/>
      <c r="F186" s="296"/>
      <c r="G186" s="296"/>
      <c r="H186" s="296"/>
      <c r="I186" s="296"/>
      <c r="J186" s="296"/>
      <c r="K186" s="296"/>
      <c r="L186" s="296"/>
      <c r="M186" s="296"/>
      <c r="N186" s="296"/>
    </row>
    <row r="187" spans="1:14" ht="15.75" customHeight="1">
      <c r="A187" s="296"/>
      <c r="B187" s="296"/>
      <c r="C187" s="296"/>
      <c r="D187" s="296"/>
      <c r="E187" s="296"/>
      <c r="F187" s="296"/>
      <c r="G187" s="296"/>
      <c r="H187" s="296"/>
      <c r="I187" s="296"/>
      <c r="J187" s="296"/>
      <c r="K187" s="296"/>
      <c r="L187" s="296"/>
      <c r="M187" s="296"/>
      <c r="N187" s="296"/>
    </row>
    <row r="188" spans="1:14" ht="15.75" customHeight="1">
      <c r="A188" s="296"/>
      <c r="B188" s="296"/>
      <c r="C188" s="296"/>
      <c r="D188" s="296"/>
      <c r="E188" s="296"/>
      <c r="F188" s="296"/>
      <c r="G188" s="296"/>
      <c r="H188" s="296"/>
      <c r="I188" s="296"/>
      <c r="J188" s="296"/>
      <c r="K188" s="296"/>
      <c r="L188" s="296"/>
      <c r="M188" s="296"/>
      <c r="N188" s="296"/>
    </row>
    <row r="189" spans="1:14" ht="15.75" customHeight="1">
      <c r="A189" s="296"/>
      <c r="B189" s="296"/>
      <c r="C189" s="296"/>
      <c r="D189" s="296"/>
      <c r="E189" s="296"/>
      <c r="F189" s="296"/>
      <c r="G189" s="296"/>
      <c r="H189" s="296"/>
      <c r="I189" s="296"/>
      <c r="J189" s="296"/>
      <c r="K189" s="296"/>
      <c r="L189" s="296"/>
      <c r="M189" s="296"/>
      <c r="N189" s="296"/>
    </row>
    <row r="190" spans="1:14" ht="15.75" customHeight="1">
      <c r="A190" s="296"/>
      <c r="B190" s="296"/>
      <c r="C190" s="296"/>
      <c r="D190" s="296"/>
      <c r="E190" s="296"/>
      <c r="F190" s="296"/>
      <c r="G190" s="296"/>
      <c r="H190" s="296"/>
      <c r="I190" s="296"/>
      <c r="J190" s="296"/>
      <c r="K190" s="296"/>
      <c r="L190" s="296"/>
      <c r="M190" s="296"/>
      <c r="N190" s="296"/>
    </row>
    <row r="191" spans="1:14" ht="15.75" customHeight="1">
      <c r="A191" s="296"/>
      <c r="B191" s="296"/>
      <c r="C191" s="296"/>
      <c r="D191" s="296"/>
      <c r="E191" s="296"/>
      <c r="F191" s="296"/>
      <c r="G191" s="296"/>
      <c r="H191" s="296"/>
      <c r="I191" s="296"/>
      <c r="J191" s="296"/>
      <c r="K191" s="296"/>
      <c r="L191" s="296"/>
      <c r="M191" s="296"/>
      <c r="N191" s="296"/>
    </row>
    <row r="192" spans="1:14" ht="15.75" customHeight="1">
      <c r="A192" s="296"/>
      <c r="B192" s="296"/>
      <c r="C192" s="296"/>
      <c r="D192" s="296"/>
      <c r="E192" s="296"/>
      <c r="F192" s="296"/>
      <c r="G192" s="296"/>
      <c r="H192" s="296"/>
      <c r="I192" s="296"/>
      <c r="J192" s="296"/>
      <c r="K192" s="296"/>
      <c r="L192" s="296"/>
      <c r="M192" s="296"/>
      <c r="N192" s="296"/>
    </row>
    <row r="193" spans="1:14" ht="15.75" customHeight="1">
      <c r="A193" s="296"/>
      <c r="B193" s="296"/>
      <c r="C193" s="296"/>
      <c r="D193" s="296"/>
      <c r="E193" s="296"/>
      <c r="F193" s="296"/>
      <c r="G193" s="296"/>
      <c r="H193" s="296"/>
      <c r="I193" s="296"/>
      <c r="J193" s="296"/>
      <c r="K193" s="296"/>
      <c r="L193" s="296"/>
      <c r="M193" s="296"/>
      <c r="N193" s="296"/>
    </row>
    <row r="194" spans="1:14" ht="15.75" customHeight="1">
      <c r="A194" s="296"/>
      <c r="B194" s="296"/>
      <c r="C194" s="296"/>
      <c r="D194" s="296"/>
      <c r="E194" s="296"/>
      <c r="F194" s="296"/>
      <c r="G194" s="296"/>
      <c r="H194" s="296"/>
      <c r="I194" s="296"/>
      <c r="J194" s="296"/>
      <c r="K194" s="296"/>
      <c r="L194" s="296"/>
      <c r="M194" s="296"/>
      <c r="N194" s="296"/>
    </row>
    <row r="195" spans="1:14" ht="15.75" customHeight="1">
      <c r="A195" s="296"/>
      <c r="B195" s="296"/>
      <c r="C195" s="296"/>
      <c r="D195" s="296"/>
      <c r="E195" s="296"/>
      <c r="F195" s="296"/>
      <c r="G195" s="296"/>
      <c r="H195" s="296"/>
      <c r="I195" s="296"/>
      <c r="J195" s="296"/>
      <c r="K195" s="296"/>
      <c r="L195" s="296"/>
      <c r="M195" s="296"/>
      <c r="N195" s="296"/>
    </row>
    <row r="196" spans="1:14" ht="15.75" customHeight="1">
      <c r="A196" s="296"/>
      <c r="B196" s="296"/>
      <c r="C196" s="296"/>
      <c r="D196" s="296"/>
      <c r="E196" s="296"/>
      <c r="F196" s="296"/>
      <c r="G196" s="296"/>
      <c r="H196" s="296"/>
      <c r="I196" s="296"/>
      <c r="J196" s="296"/>
      <c r="K196" s="296"/>
      <c r="L196" s="296"/>
      <c r="M196" s="296"/>
      <c r="N196" s="296"/>
    </row>
    <row r="197" spans="1:14" ht="15.75" customHeight="1">
      <c r="A197" s="296"/>
      <c r="B197" s="296"/>
      <c r="C197" s="296"/>
      <c r="D197" s="296"/>
      <c r="E197" s="296"/>
      <c r="F197" s="296"/>
      <c r="G197" s="296"/>
      <c r="H197" s="296"/>
      <c r="I197" s="296"/>
      <c r="J197" s="296"/>
      <c r="K197" s="296"/>
      <c r="L197" s="296"/>
      <c r="M197" s="296"/>
      <c r="N197" s="296"/>
    </row>
    <row r="198" spans="1:14" ht="15.75" customHeight="1">
      <c r="A198" s="296"/>
      <c r="B198" s="296"/>
      <c r="C198" s="296"/>
      <c r="D198" s="296"/>
      <c r="E198" s="296"/>
      <c r="F198" s="296"/>
      <c r="G198" s="296"/>
      <c r="H198" s="296"/>
      <c r="I198" s="296"/>
      <c r="J198" s="296"/>
      <c r="K198" s="296"/>
      <c r="L198" s="296"/>
      <c r="M198" s="296"/>
      <c r="N198" s="296"/>
    </row>
    <row r="199" spans="1:14" ht="15.75" customHeight="1">
      <c r="A199" s="296"/>
      <c r="B199" s="296"/>
      <c r="C199" s="296"/>
      <c r="D199" s="296"/>
      <c r="E199" s="296"/>
      <c r="F199" s="296"/>
      <c r="G199" s="296"/>
      <c r="H199" s="296"/>
      <c r="I199" s="296"/>
      <c r="J199" s="296"/>
      <c r="K199" s="296"/>
      <c r="L199" s="296"/>
      <c r="M199" s="296"/>
      <c r="N199" s="296"/>
    </row>
    <row r="200" spans="1:14" ht="15.75" customHeight="1">
      <c r="A200" s="296"/>
      <c r="B200" s="296"/>
      <c r="C200" s="296"/>
      <c r="D200" s="296"/>
      <c r="E200" s="296"/>
      <c r="F200" s="296"/>
      <c r="G200" s="296"/>
      <c r="H200" s="296"/>
      <c r="I200" s="296"/>
      <c r="J200" s="296"/>
      <c r="K200" s="296"/>
      <c r="L200" s="296"/>
      <c r="M200" s="296"/>
      <c r="N200" s="296"/>
    </row>
    <row r="201" spans="1:14" ht="15.75" customHeight="1">
      <c r="A201" s="296"/>
      <c r="B201" s="296"/>
      <c r="C201" s="296"/>
      <c r="D201" s="296"/>
      <c r="E201" s="296"/>
      <c r="F201" s="296"/>
      <c r="G201" s="296"/>
      <c r="H201" s="296"/>
      <c r="I201" s="296"/>
      <c r="J201" s="296"/>
      <c r="K201" s="296"/>
      <c r="L201" s="296"/>
      <c r="M201" s="296"/>
      <c r="N201" s="296"/>
    </row>
    <row r="202" spans="1:14" ht="15.75" customHeight="1">
      <c r="A202" s="296"/>
      <c r="B202" s="296"/>
      <c r="C202" s="296"/>
      <c r="D202" s="296"/>
      <c r="E202" s="296"/>
      <c r="F202" s="296"/>
      <c r="G202" s="296"/>
      <c r="H202" s="296"/>
      <c r="I202" s="296"/>
      <c r="J202" s="296"/>
      <c r="K202" s="296"/>
      <c r="L202" s="296"/>
      <c r="M202" s="296"/>
      <c r="N202" s="296"/>
    </row>
    <row r="203" spans="1:14" ht="15.75" customHeight="1">
      <c r="A203" s="296"/>
      <c r="B203" s="296"/>
      <c r="C203" s="296"/>
      <c r="D203" s="296"/>
      <c r="E203" s="296"/>
      <c r="F203" s="296"/>
      <c r="G203" s="296"/>
      <c r="H203" s="296"/>
      <c r="I203" s="296"/>
      <c r="J203" s="296"/>
      <c r="K203" s="296"/>
      <c r="L203" s="296"/>
      <c r="M203" s="296"/>
      <c r="N203" s="296"/>
    </row>
    <row r="204" spans="1:14" ht="15.75" customHeight="1">
      <c r="A204" s="296"/>
      <c r="B204" s="296"/>
      <c r="C204" s="296"/>
      <c r="D204" s="296"/>
      <c r="E204" s="296"/>
      <c r="F204" s="296"/>
      <c r="G204" s="296"/>
      <c r="H204" s="296"/>
      <c r="I204" s="296"/>
      <c r="J204" s="296"/>
      <c r="K204" s="296"/>
      <c r="L204" s="296"/>
      <c r="M204" s="296"/>
      <c r="N204" s="296"/>
    </row>
    <row r="205" spans="1:14" ht="15.75" customHeight="1">
      <c r="A205" s="296"/>
      <c r="B205" s="296"/>
      <c r="C205" s="296"/>
      <c r="D205" s="296"/>
      <c r="E205" s="296"/>
      <c r="F205" s="296"/>
      <c r="G205" s="296"/>
      <c r="H205" s="296"/>
      <c r="I205" s="296"/>
      <c r="J205" s="296"/>
      <c r="K205" s="296"/>
      <c r="L205" s="296"/>
      <c r="M205" s="296"/>
      <c r="N205" s="296"/>
    </row>
    <row r="206" spans="1:14" ht="15.75" customHeight="1">
      <c r="A206" s="296"/>
      <c r="B206" s="296"/>
      <c r="C206" s="296"/>
      <c r="D206" s="296"/>
      <c r="E206" s="296"/>
      <c r="F206" s="296"/>
      <c r="G206" s="296"/>
      <c r="H206" s="296"/>
      <c r="I206" s="296"/>
      <c r="J206" s="296"/>
      <c r="K206" s="296"/>
      <c r="L206" s="296"/>
      <c r="M206" s="296"/>
      <c r="N206" s="296"/>
    </row>
    <row r="207" spans="1:14" ht="15.75" customHeight="1">
      <c r="A207" s="296"/>
      <c r="B207" s="296"/>
      <c r="C207" s="296"/>
      <c r="D207" s="296"/>
      <c r="E207" s="296"/>
      <c r="F207" s="296"/>
      <c r="G207" s="296"/>
      <c r="H207" s="296"/>
      <c r="I207" s="296"/>
      <c r="J207" s="296"/>
      <c r="K207" s="296"/>
      <c r="L207" s="296"/>
      <c r="M207" s="296"/>
      <c r="N207" s="296"/>
    </row>
    <row r="208" spans="1:14" ht="15.75" customHeight="1">
      <c r="A208" s="296"/>
      <c r="B208" s="296"/>
      <c r="C208" s="296"/>
      <c r="D208" s="296"/>
      <c r="E208" s="296"/>
      <c r="F208" s="296"/>
      <c r="G208" s="296"/>
      <c r="H208" s="296"/>
      <c r="I208" s="296"/>
      <c r="J208" s="296"/>
      <c r="K208" s="296"/>
      <c r="L208" s="296"/>
      <c r="M208" s="296"/>
      <c r="N208" s="296"/>
    </row>
    <row r="209" spans="1:14" ht="15.75" customHeight="1">
      <c r="A209" s="296"/>
      <c r="B209" s="296"/>
      <c r="C209" s="296"/>
      <c r="D209" s="296"/>
      <c r="E209" s="296"/>
      <c r="F209" s="296"/>
      <c r="G209" s="296"/>
      <c r="H209" s="296"/>
      <c r="I209" s="296"/>
      <c r="J209" s="296"/>
      <c r="K209" s="296"/>
      <c r="L209" s="296"/>
      <c r="M209" s="296"/>
      <c r="N209" s="296"/>
    </row>
    <row r="210" spans="1:14" ht="15.75" customHeight="1">
      <c r="A210" s="296"/>
      <c r="B210" s="296"/>
      <c r="C210" s="296"/>
      <c r="D210" s="296"/>
      <c r="E210" s="296"/>
      <c r="F210" s="296"/>
      <c r="G210" s="296"/>
      <c r="H210" s="296"/>
      <c r="I210" s="296"/>
      <c r="J210" s="296"/>
      <c r="K210" s="296"/>
      <c r="L210" s="296"/>
      <c r="M210" s="296"/>
      <c r="N210" s="296"/>
    </row>
    <row r="211" spans="1:14" ht="15.75" customHeight="1">
      <c r="A211" s="296"/>
      <c r="B211" s="296"/>
      <c r="C211" s="296"/>
      <c r="D211" s="296"/>
      <c r="E211" s="296"/>
      <c r="F211" s="296"/>
      <c r="G211" s="296"/>
      <c r="H211" s="296"/>
      <c r="I211" s="296"/>
      <c r="J211" s="296"/>
      <c r="K211" s="296"/>
      <c r="L211" s="296"/>
      <c r="M211" s="296"/>
      <c r="N211" s="296"/>
    </row>
    <row r="212" spans="1:14" ht="15.75" customHeight="1">
      <c r="A212" s="296"/>
      <c r="B212" s="296"/>
      <c r="C212" s="296"/>
      <c r="D212" s="296"/>
      <c r="E212" s="296"/>
      <c r="F212" s="296"/>
      <c r="G212" s="296"/>
      <c r="H212" s="296"/>
      <c r="I212" s="296"/>
      <c r="J212" s="296"/>
      <c r="K212" s="296"/>
      <c r="L212" s="296"/>
      <c r="M212" s="296"/>
      <c r="N212" s="296"/>
    </row>
    <row r="213" spans="1:14" ht="15.75" customHeight="1">
      <c r="A213" s="296"/>
      <c r="B213" s="296"/>
      <c r="C213" s="296"/>
      <c r="D213" s="296"/>
      <c r="E213" s="296"/>
      <c r="F213" s="296"/>
      <c r="G213" s="296"/>
      <c r="H213" s="296"/>
      <c r="I213" s="296"/>
      <c r="J213" s="296"/>
      <c r="K213" s="296"/>
      <c r="L213" s="296"/>
      <c r="M213" s="296"/>
      <c r="N213" s="296"/>
    </row>
    <row r="214" spans="1:14" ht="15.75" customHeight="1">
      <c r="A214" s="296"/>
      <c r="B214" s="296"/>
      <c r="C214" s="296"/>
      <c r="D214" s="296"/>
      <c r="E214" s="296"/>
      <c r="F214" s="296"/>
      <c r="G214" s="296"/>
      <c r="H214" s="296"/>
      <c r="I214" s="296"/>
      <c r="J214" s="296"/>
      <c r="K214" s="296"/>
      <c r="L214" s="296"/>
      <c r="M214" s="296"/>
      <c r="N214" s="296"/>
    </row>
    <row r="215" spans="1:14" ht="15.75" customHeight="1">
      <c r="A215" s="296"/>
      <c r="B215" s="296"/>
      <c r="C215" s="296"/>
      <c r="D215" s="296"/>
      <c r="E215" s="296"/>
      <c r="F215" s="296"/>
      <c r="G215" s="296"/>
      <c r="H215" s="296"/>
      <c r="I215" s="296"/>
      <c r="J215" s="296"/>
      <c r="K215" s="296"/>
      <c r="L215" s="296"/>
      <c r="M215" s="296"/>
      <c r="N215" s="296"/>
    </row>
    <row r="216" spans="1:14" ht="15.75" customHeight="1">
      <c r="A216" s="296"/>
      <c r="B216" s="296"/>
      <c r="C216" s="296"/>
      <c r="D216" s="296"/>
      <c r="E216" s="296"/>
      <c r="F216" s="296"/>
      <c r="G216" s="296"/>
      <c r="H216" s="296"/>
      <c r="I216" s="296"/>
      <c r="J216" s="296"/>
      <c r="K216" s="296"/>
      <c r="L216" s="296"/>
      <c r="M216" s="296"/>
      <c r="N216" s="296"/>
    </row>
    <row r="217" spans="1:14" ht="15.75" customHeight="1">
      <c r="A217" s="296"/>
      <c r="B217" s="296"/>
      <c r="C217" s="296"/>
      <c r="D217" s="296"/>
      <c r="E217" s="296"/>
      <c r="F217" s="296"/>
      <c r="G217" s="296"/>
      <c r="H217" s="296"/>
      <c r="I217" s="296"/>
      <c r="J217" s="296"/>
      <c r="K217" s="296"/>
      <c r="L217" s="296"/>
      <c r="M217" s="296"/>
      <c r="N217" s="296"/>
    </row>
    <row r="218" spans="1:14" ht="15.75" customHeight="1">
      <c r="A218" s="296"/>
      <c r="B218" s="296"/>
      <c r="C218" s="296"/>
      <c r="D218" s="296"/>
      <c r="E218" s="296"/>
      <c r="F218" s="296"/>
      <c r="G218" s="296"/>
      <c r="H218" s="296"/>
      <c r="I218" s="296"/>
      <c r="J218" s="296"/>
      <c r="K218" s="296"/>
      <c r="L218" s="296"/>
      <c r="M218" s="296"/>
      <c r="N218" s="296"/>
    </row>
    <row r="219" spans="1:14" ht="15.75" customHeight="1">
      <c r="A219" s="296"/>
      <c r="B219" s="296"/>
      <c r="C219" s="296"/>
      <c r="D219" s="296"/>
      <c r="E219" s="296"/>
      <c r="F219" s="296"/>
      <c r="G219" s="296"/>
      <c r="H219" s="296"/>
      <c r="I219" s="296"/>
      <c r="J219" s="296"/>
      <c r="K219" s="296"/>
      <c r="L219" s="296"/>
      <c r="M219" s="296"/>
      <c r="N219" s="296"/>
    </row>
    <row r="220" spans="1:14" ht="15.75" customHeight="1">
      <c r="A220" s="296"/>
      <c r="B220" s="296"/>
      <c r="C220" s="296"/>
      <c r="D220" s="296"/>
      <c r="E220" s="296"/>
      <c r="F220" s="296"/>
      <c r="G220" s="296"/>
      <c r="H220" s="296"/>
      <c r="I220" s="296"/>
      <c r="J220" s="296"/>
      <c r="K220" s="296"/>
      <c r="L220" s="296"/>
      <c r="M220" s="296"/>
      <c r="N220" s="296"/>
    </row>
    <row r="221" spans="1:14" ht="15.75" customHeight="1">
      <c r="A221" s="296"/>
      <c r="B221" s="296"/>
      <c r="C221" s="296"/>
      <c r="D221" s="296"/>
      <c r="E221" s="296"/>
      <c r="F221" s="296"/>
      <c r="G221" s="296"/>
      <c r="H221" s="296"/>
      <c r="I221" s="296"/>
      <c r="J221" s="296"/>
      <c r="K221" s="296"/>
      <c r="L221" s="296"/>
      <c r="M221" s="296"/>
      <c r="N221" s="296"/>
    </row>
    <row r="222" spans="1:14" ht="15.75" customHeight="1">
      <c r="A222" s="296"/>
      <c r="B222" s="296"/>
      <c r="C222" s="296"/>
      <c r="D222" s="296"/>
      <c r="E222" s="296"/>
      <c r="F222" s="296"/>
      <c r="G222" s="296"/>
      <c r="H222" s="296"/>
      <c r="I222" s="296"/>
      <c r="J222" s="296"/>
      <c r="K222" s="296"/>
      <c r="L222" s="296"/>
      <c r="M222" s="296"/>
      <c r="N222" s="296"/>
    </row>
    <row r="223" spans="1:14" ht="15.75" customHeight="1">
      <c r="A223" s="296"/>
      <c r="B223" s="296"/>
      <c r="C223" s="296"/>
      <c r="D223" s="296"/>
      <c r="E223" s="296"/>
      <c r="F223" s="296"/>
      <c r="G223" s="296"/>
      <c r="H223" s="296"/>
      <c r="I223" s="296"/>
      <c r="J223" s="296"/>
      <c r="K223" s="296"/>
      <c r="L223" s="296"/>
      <c r="M223" s="296"/>
      <c r="N223" s="296"/>
    </row>
    <row r="224" spans="1:14" ht="15.75" customHeight="1">
      <c r="A224" s="296"/>
      <c r="B224" s="296"/>
      <c r="C224" s="296"/>
      <c r="D224" s="296"/>
      <c r="E224" s="296"/>
      <c r="F224" s="296"/>
      <c r="G224" s="296"/>
      <c r="H224" s="296"/>
      <c r="I224" s="296"/>
      <c r="J224" s="296"/>
      <c r="K224" s="296"/>
      <c r="L224" s="296"/>
      <c r="M224" s="296"/>
      <c r="N224" s="296"/>
    </row>
    <row r="225" spans="1:14" ht="15.75" customHeight="1">
      <c r="A225" s="296"/>
      <c r="B225" s="296"/>
      <c r="C225" s="296"/>
      <c r="D225" s="296"/>
      <c r="E225" s="296"/>
      <c r="F225" s="296"/>
      <c r="G225" s="296"/>
      <c r="H225" s="296"/>
      <c r="I225" s="296"/>
      <c r="J225" s="296"/>
      <c r="K225" s="296"/>
      <c r="L225" s="296"/>
      <c r="M225" s="296"/>
      <c r="N225" s="296"/>
    </row>
    <row r="226" spans="1:14" ht="15.75" customHeight="1">
      <c r="A226" s="296"/>
      <c r="B226" s="296"/>
      <c r="C226" s="296"/>
      <c r="D226" s="296"/>
      <c r="E226" s="296"/>
      <c r="F226" s="296"/>
      <c r="G226" s="296"/>
      <c r="H226" s="296"/>
      <c r="I226" s="296"/>
      <c r="J226" s="296"/>
      <c r="K226" s="296"/>
      <c r="L226" s="296"/>
      <c r="M226" s="296"/>
      <c r="N226" s="296"/>
    </row>
    <row r="227" spans="1:14" ht="15.75" customHeight="1">
      <c r="A227" s="296"/>
      <c r="B227" s="296"/>
      <c r="C227" s="296"/>
      <c r="D227" s="296"/>
      <c r="E227" s="296"/>
      <c r="F227" s="296"/>
      <c r="G227" s="296"/>
      <c r="H227" s="296"/>
      <c r="I227" s="296"/>
      <c r="J227" s="296"/>
      <c r="K227" s="296"/>
      <c r="L227" s="296"/>
      <c r="M227" s="296"/>
      <c r="N227" s="296"/>
    </row>
    <row r="228" spans="1:14" ht="15.75" customHeight="1">
      <c r="A228" s="296"/>
      <c r="B228" s="296"/>
      <c r="C228" s="296"/>
      <c r="D228" s="296"/>
      <c r="E228" s="296"/>
      <c r="F228" s="296"/>
      <c r="G228" s="296"/>
      <c r="H228" s="296"/>
      <c r="I228" s="296"/>
      <c r="J228" s="296"/>
      <c r="K228" s="296"/>
      <c r="L228" s="296"/>
      <c r="M228" s="296"/>
      <c r="N228" s="296"/>
    </row>
    <row r="229" spans="1:14" ht="15.75" customHeight="1">
      <c r="A229" s="296"/>
      <c r="B229" s="296"/>
      <c r="C229" s="296"/>
      <c r="D229" s="296"/>
      <c r="E229" s="296"/>
      <c r="F229" s="296"/>
      <c r="G229" s="296"/>
      <c r="H229" s="296"/>
      <c r="I229" s="296"/>
      <c r="J229" s="296"/>
      <c r="K229" s="296"/>
      <c r="L229" s="296"/>
      <c r="M229" s="296"/>
      <c r="N229" s="296"/>
    </row>
    <row r="230" spans="1:14" ht="15.75" customHeight="1">
      <c r="A230" s="296"/>
      <c r="B230" s="296"/>
      <c r="C230" s="296"/>
      <c r="D230" s="296"/>
      <c r="E230" s="296"/>
      <c r="F230" s="296"/>
      <c r="G230" s="296"/>
      <c r="H230" s="296"/>
      <c r="I230" s="296"/>
      <c r="J230" s="296"/>
      <c r="K230" s="296"/>
      <c r="L230" s="296"/>
      <c r="M230" s="296"/>
      <c r="N230" s="296"/>
    </row>
    <row r="231" spans="1:14" ht="15.75" customHeight="1">
      <c r="A231" s="296"/>
      <c r="B231" s="296"/>
      <c r="C231" s="296"/>
      <c r="D231" s="296"/>
      <c r="E231" s="296"/>
      <c r="F231" s="296"/>
      <c r="G231" s="296"/>
      <c r="H231" s="296"/>
      <c r="I231" s="296"/>
      <c r="J231" s="296"/>
      <c r="K231" s="296"/>
      <c r="L231" s="296"/>
      <c r="M231" s="296"/>
      <c r="N231" s="296"/>
    </row>
    <row r="232" spans="1:14" ht="15.75" customHeight="1">
      <c r="A232" s="296"/>
      <c r="B232" s="296"/>
      <c r="C232" s="296"/>
      <c r="D232" s="296"/>
      <c r="E232" s="296"/>
      <c r="F232" s="296"/>
      <c r="G232" s="296"/>
      <c r="H232" s="296"/>
      <c r="I232" s="296"/>
      <c r="J232" s="296"/>
      <c r="K232" s="296"/>
      <c r="L232" s="296"/>
      <c r="M232" s="296"/>
      <c r="N232" s="296"/>
    </row>
    <row r="233" spans="1:14" ht="15.75" customHeight="1">
      <c r="A233" s="296"/>
      <c r="B233" s="296"/>
      <c r="C233" s="296"/>
      <c r="D233" s="296"/>
      <c r="E233" s="296"/>
      <c r="F233" s="296"/>
      <c r="G233" s="296"/>
      <c r="H233" s="296"/>
      <c r="I233" s="296"/>
      <c r="J233" s="296"/>
      <c r="K233" s="296"/>
      <c r="L233" s="296"/>
      <c r="M233" s="296"/>
      <c r="N233" s="296"/>
    </row>
    <row r="234" spans="1:14" ht="15.75" customHeight="1">
      <c r="A234" s="296"/>
      <c r="B234" s="296"/>
      <c r="C234" s="296"/>
      <c r="D234" s="296"/>
      <c r="E234" s="296"/>
      <c r="F234" s="296"/>
      <c r="G234" s="296"/>
      <c r="H234" s="296"/>
      <c r="I234" s="296"/>
      <c r="J234" s="296"/>
      <c r="K234" s="296"/>
      <c r="L234" s="296"/>
      <c r="M234" s="296"/>
      <c r="N234" s="296"/>
    </row>
    <row r="235" spans="1:14" ht="15.75" customHeight="1">
      <c r="A235" s="296"/>
      <c r="B235" s="296"/>
      <c r="C235" s="296"/>
      <c r="D235" s="296"/>
      <c r="E235" s="296"/>
      <c r="F235" s="296"/>
      <c r="G235" s="296"/>
      <c r="H235" s="296"/>
      <c r="I235" s="296"/>
      <c r="J235" s="296"/>
      <c r="K235" s="296"/>
      <c r="L235" s="296"/>
      <c r="M235" s="296"/>
      <c r="N235" s="296"/>
    </row>
    <row r="236" spans="1:14" ht="15.75" customHeight="1">
      <c r="A236" s="296"/>
      <c r="B236" s="296"/>
      <c r="C236" s="296"/>
      <c r="D236" s="296"/>
      <c r="E236" s="296"/>
      <c r="F236" s="296"/>
      <c r="G236" s="296"/>
      <c r="H236" s="296"/>
      <c r="I236" s="296"/>
      <c r="J236" s="296"/>
      <c r="K236" s="296"/>
      <c r="L236" s="296"/>
      <c r="M236" s="296"/>
      <c r="N236" s="296"/>
    </row>
    <row r="237" spans="1:14" ht="15.75" customHeight="1">
      <c r="A237" s="296"/>
      <c r="B237" s="296"/>
      <c r="C237" s="296"/>
      <c r="D237" s="296"/>
      <c r="E237" s="296"/>
      <c r="F237" s="296"/>
      <c r="G237" s="296"/>
      <c r="H237" s="296"/>
      <c r="I237" s="296"/>
      <c r="J237" s="296"/>
      <c r="K237" s="296"/>
      <c r="L237" s="296"/>
      <c r="M237" s="296"/>
      <c r="N237" s="296"/>
    </row>
    <row r="238" spans="1:14" ht="15.75" customHeight="1">
      <c r="A238" s="296"/>
      <c r="B238" s="296"/>
      <c r="C238" s="296"/>
      <c r="D238" s="296"/>
      <c r="E238" s="296"/>
      <c r="F238" s="296"/>
      <c r="G238" s="296"/>
      <c r="H238" s="296"/>
      <c r="I238" s="296"/>
      <c r="J238" s="296"/>
      <c r="K238" s="296"/>
      <c r="L238" s="296"/>
      <c r="M238" s="296"/>
      <c r="N238" s="296"/>
    </row>
    <row r="239" spans="1:14" ht="15.75" customHeight="1">
      <c r="A239" s="296"/>
      <c r="B239" s="296"/>
      <c r="C239" s="296"/>
      <c r="D239" s="296"/>
      <c r="E239" s="296"/>
      <c r="F239" s="296"/>
      <c r="G239" s="296"/>
      <c r="H239" s="296"/>
      <c r="I239" s="296"/>
      <c r="J239" s="296"/>
      <c r="K239" s="296"/>
      <c r="L239" s="296"/>
      <c r="M239" s="296"/>
      <c r="N239" s="296"/>
    </row>
    <row r="240" spans="1:14" ht="15.75" customHeight="1">
      <c r="A240" s="296"/>
      <c r="B240" s="296"/>
      <c r="C240" s="296"/>
      <c r="D240" s="296"/>
      <c r="E240" s="296"/>
      <c r="F240" s="296"/>
      <c r="G240" s="296"/>
      <c r="H240" s="296"/>
      <c r="I240" s="296"/>
      <c r="J240" s="296"/>
      <c r="K240" s="296"/>
      <c r="L240" s="296"/>
      <c r="M240" s="296"/>
      <c r="N240" s="296"/>
    </row>
    <row r="241" spans="1:14" ht="15.75" customHeight="1">
      <c r="A241" s="296"/>
      <c r="B241" s="296"/>
      <c r="C241" s="296"/>
      <c r="D241" s="296"/>
      <c r="E241" s="296"/>
      <c r="F241" s="296"/>
      <c r="G241" s="296"/>
      <c r="H241" s="296"/>
      <c r="I241" s="296"/>
      <c r="J241" s="296"/>
      <c r="K241" s="296"/>
      <c r="L241" s="296"/>
      <c r="M241" s="296"/>
      <c r="N241" s="296"/>
    </row>
    <row r="242" spans="1:14" ht="15.75" customHeight="1">
      <c r="A242" s="296"/>
      <c r="B242" s="296"/>
      <c r="C242" s="296"/>
      <c r="D242" s="296"/>
      <c r="E242" s="296"/>
      <c r="F242" s="296"/>
      <c r="G242" s="296"/>
      <c r="H242" s="296"/>
      <c r="I242" s="296"/>
      <c r="J242" s="296"/>
      <c r="K242" s="296"/>
      <c r="L242" s="296"/>
      <c r="M242" s="296"/>
      <c r="N242" s="296"/>
    </row>
    <row r="243" spans="1:14" ht="15.75" customHeight="1">
      <c r="A243" s="296"/>
      <c r="B243" s="296"/>
      <c r="C243" s="296"/>
      <c r="D243" s="296"/>
      <c r="E243" s="296"/>
      <c r="F243" s="296"/>
      <c r="G243" s="296"/>
      <c r="H243" s="296"/>
      <c r="I243" s="296"/>
      <c r="J243" s="296"/>
      <c r="K243" s="296"/>
      <c r="L243" s="296"/>
      <c r="M243" s="296"/>
      <c r="N243" s="296"/>
    </row>
    <row r="244" spans="1:14" ht="15.75" customHeight="1">
      <c r="A244" s="296"/>
      <c r="B244" s="296"/>
      <c r="C244" s="296"/>
      <c r="D244" s="296"/>
      <c r="E244" s="296"/>
      <c r="F244" s="296"/>
      <c r="G244" s="296"/>
      <c r="H244" s="296"/>
      <c r="I244" s="296"/>
      <c r="J244" s="296"/>
      <c r="K244" s="296"/>
      <c r="L244" s="296"/>
      <c r="M244" s="296"/>
      <c r="N244" s="296"/>
    </row>
    <row r="245" spans="1:14" ht="15.75" customHeight="1">
      <c r="A245" s="296"/>
      <c r="B245" s="296"/>
      <c r="C245" s="296"/>
      <c r="D245" s="296"/>
      <c r="E245" s="296"/>
      <c r="F245" s="296"/>
      <c r="G245" s="296"/>
      <c r="H245" s="296"/>
      <c r="I245" s="296"/>
      <c r="J245" s="296"/>
      <c r="K245" s="296"/>
      <c r="L245" s="296"/>
      <c r="M245" s="296"/>
      <c r="N245" s="296"/>
    </row>
    <row r="246" spans="1:14" ht="15.75" customHeight="1">
      <c r="A246" s="296"/>
      <c r="B246" s="296"/>
      <c r="C246" s="296"/>
      <c r="D246" s="296"/>
      <c r="E246" s="296"/>
      <c r="F246" s="296"/>
      <c r="G246" s="296"/>
      <c r="H246" s="296"/>
      <c r="I246" s="296"/>
      <c r="J246" s="296"/>
      <c r="K246" s="296"/>
      <c r="L246" s="296"/>
      <c r="M246" s="296"/>
      <c r="N246" s="296"/>
    </row>
    <row r="247" spans="1:14" ht="15.75" customHeight="1">
      <c r="A247" s="296"/>
      <c r="B247" s="296"/>
      <c r="C247" s="296"/>
      <c r="D247" s="296"/>
      <c r="E247" s="296"/>
      <c r="F247" s="296"/>
      <c r="G247" s="296"/>
      <c r="H247" s="296"/>
      <c r="I247" s="296"/>
      <c r="J247" s="296"/>
      <c r="K247" s="296"/>
      <c r="L247" s="296"/>
      <c r="M247" s="296"/>
      <c r="N247" s="296"/>
    </row>
    <row r="248" spans="1:14" ht="15.75" customHeight="1">
      <c r="A248" s="296"/>
      <c r="B248" s="296"/>
      <c r="C248" s="296"/>
      <c r="D248" s="296"/>
      <c r="E248" s="296"/>
      <c r="F248" s="296"/>
      <c r="G248" s="296"/>
      <c r="H248" s="296"/>
      <c r="I248" s="296"/>
      <c r="J248" s="296"/>
      <c r="K248" s="296"/>
      <c r="L248" s="296"/>
      <c r="M248" s="296"/>
      <c r="N248" s="296"/>
    </row>
    <row r="249" spans="1:14" ht="15.75" customHeight="1">
      <c r="A249" s="296"/>
      <c r="B249" s="296"/>
      <c r="C249" s="296"/>
      <c r="D249" s="296"/>
      <c r="E249" s="296"/>
      <c r="F249" s="296"/>
      <c r="G249" s="296"/>
      <c r="H249" s="296"/>
      <c r="I249" s="296"/>
      <c r="J249" s="296"/>
      <c r="K249" s="296"/>
      <c r="L249" s="296"/>
      <c r="M249" s="296"/>
      <c r="N249" s="296"/>
    </row>
    <row r="250" spans="1:14" ht="15.75" customHeight="1">
      <c r="A250" s="296"/>
      <c r="B250" s="296"/>
      <c r="C250" s="296"/>
      <c r="D250" s="296"/>
      <c r="E250" s="296"/>
      <c r="F250" s="296"/>
      <c r="G250" s="296"/>
      <c r="H250" s="296"/>
      <c r="I250" s="296"/>
      <c r="J250" s="296"/>
      <c r="K250" s="296"/>
      <c r="L250" s="296"/>
      <c r="M250" s="296"/>
      <c r="N250" s="296"/>
    </row>
    <row r="251" spans="1:14" ht="15.75" customHeight="1">
      <c r="A251" s="296"/>
      <c r="B251" s="296"/>
      <c r="C251" s="296"/>
      <c r="D251" s="296"/>
      <c r="E251" s="296"/>
      <c r="F251" s="296"/>
      <c r="G251" s="296"/>
      <c r="H251" s="296"/>
      <c r="I251" s="296"/>
      <c r="J251" s="296"/>
      <c r="K251" s="296"/>
      <c r="L251" s="296"/>
      <c r="M251" s="296"/>
      <c r="N251" s="296"/>
    </row>
    <row r="252" spans="1:14" ht="15.75" customHeight="1">
      <c r="A252" s="296"/>
      <c r="B252" s="296"/>
      <c r="C252" s="296"/>
      <c r="D252" s="296"/>
      <c r="E252" s="296"/>
      <c r="F252" s="296"/>
      <c r="G252" s="296"/>
      <c r="H252" s="296"/>
      <c r="I252" s="296"/>
      <c r="J252" s="296"/>
      <c r="K252" s="296"/>
      <c r="L252" s="296"/>
      <c r="M252" s="296"/>
      <c r="N252" s="296"/>
    </row>
    <row r="253" spans="1:14" ht="15.75" customHeight="1">
      <c r="A253" s="296"/>
      <c r="B253" s="296"/>
      <c r="C253" s="296"/>
      <c r="D253" s="296"/>
      <c r="E253" s="296"/>
      <c r="F253" s="296"/>
      <c r="G253" s="296"/>
      <c r="H253" s="296"/>
      <c r="I253" s="296"/>
      <c r="J253" s="296"/>
      <c r="K253" s="296"/>
      <c r="L253" s="296"/>
      <c r="M253" s="296"/>
      <c r="N253" s="296"/>
    </row>
    <row r="254" spans="1:14" ht="15.75" customHeight="1">
      <c r="A254" s="296"/>
      <c r="B254" s="296"/>
      <c r="C254" s="296"/>
      <c r="D254" s="296"/>
      <c r="E254" s="296"/>
      <c r="F254" s="296"/>
      <c r="G254" s="296"/>
      <c r="H254" s="296"/>
      <c r="I254" s="296"/>
      <c r="J254" s="296"/>
      <c r="K254" s="296"/>
      <c r="L254" s="296"/>
      <c r="M254" s="296"/>
      <c r="N254" s="296"/>
    </row>
    <row r="255" spans="1:14" ht="15.75" customHeight="1">
      <c r="A255" s="296"/>
      <c r="B255" s="296"/>
      <c r="C255" s="296"/>
      <c r="D255" s="296"/>
      <c r="E255" s="296"/>
      <c r="F255" s="296"/>
      <c r="G255" s="296"/>
      <c r="H255" s="296"/>
      <c r="I255" s="296"/>
      <c r="J255" s="296"/>
      <c r="K255" s="296"/>
      <c r="L255" s="296"/>
      <c r="M255" s="296"/>
      <c r="N255" s="296"/>
    </row>
    <row r="256" spans="1:14" ht="15.75" customHeight="1">
      <c r="A256" s="296"/>
      <c r="B256" s="296"/>
      <c r="C256" s="296"/>
      <c r="D256" s="296"/>
      <c r="E256" s="296"/>
      <c r="F256" s="296"/>
      <c r="G256" s="296"/>
      <c r="H256" s="296"/>
      <c r="I256" s="296"/>
      <c r="J256" s="296"/>
      <c r="K256" s="296"/>
      <c r="L256" s="296"/>
      <c r="M256" s="296"/>
      <c r="N256" s="296"/>
    </row>
    <row r="257" spans="1:14" ht="15.75" customHeight="1">
      <c r="A257" s="296"/>
      <c r="B257" s="296"/>
      <c r="C257" s="296"/>
      <c r="D257" s="296"/>
      <c r="E257" s="296"/>
      <c r="F257" s="296"/>
      <c r="G257" s="296"/>
      <c r="H257" s="296"/>
      <c r="I257" s="296"/>
      <c r="J257" s="296"/>
      <c r="K257" s="296"/>
      <c r="L257" s="296"/>
      <c r="M257" s="296"/>
      <c r="N257" s="296"/>
    </row>
    <row r="258" spans="1:14" ht="15.75" customHeight="1">
      <c r="A258" s="296"/>
      <c r="B258" s="296"/>
      <c r="C258" s="296"/>
      <c r="D258" s="296"/>
      <c r="E258" s="296"/>
      <c r="F258" s="296"/>
      <c r="G258" s="296"/>
      <c r="H258" s="296"/>
      <c r="I258" s="296"/>
      <c r="J258" s="296"/>
      <c r="K258" s="296"/>
      <c r="L258" s="296"/>
      <c r="M258" s="296"/>
      <c r="N258" s="296"/>
    </row>
    <row r="259" spans="1:14" ht="15.75" customHeight="1">
      <c r="A259" s="296"/>
      <c r="B259" s="296"/>
      <c r="C259" s="296"/>
      <c r="D259" s="296"/>
      <c r="E259" s="296"/>
      <c r="F259" s="296"/>
      <c r="G259" s="296"/>
      <c r="H259" s="296"/>
      <c r="I259" s="296"/>
      <c r="J259" s="296"/>
      <c r="K259" s="296"/>
      <c r="L259" s="296"/>
      <c r="M259" s="296"/>
      <c r="N259" s="296"/>
    </row>
    <row r="260" spans="1:14" ht="15.75" customHeight="1">
      <c r="A260" s="296"/>
      <c r="B260" s="296"/>
      <c r="C260" s="296"/>
      <c r="D260" s="296"/>
      <c r="E260" s="296"/>
      <c r="F260" s="296"/>
      <c r="G260" s="296"/>
      <c r="H260" s="296"/>
      <c r="I260" s="296"/>
      <c r="J260" s="296"/>
      <c r="K260" s="296"/>
      <c r="L260" s="296"/>
      <c r="M260" s="296"/>
      <c r="N260" s="296"/>
    </row>
    <row r="261" spans="1:14" ht="15.75" customHeight="1">
      <c r="A261" s="296"/>
      <c r="B261" s="296"/>
      <c r="C261" s="296"/>
      <c r="D261" s="296"/>
      <c r="E261" s="296"/>
      <c r="F261" s="296"/>
      <c r="G261" s="296"/>
      <c r="H261" s="296"/>
      <c r="I261" s="296"/>
      <c r="J261" s="296"/>
      <c r="K261" s="296"/>
      <c r="L261" s="296"/>
      <c r="M261" s="296"/>
      <c r="N261" s="296"/>
    </row>
    <row r="262" spans="1:14" ht="15.75" customHeight="1">
      <c r="A262" s="296"/>
      <c r="B262" s="296"/>
      <c r="C262" s="296"/>
      <c r="D262" s="296"/>
      <c r="E262" s="296"/>
      <c r="F262" s="296"/>
      <c r="G262" s="296"/>
      <c r="H262" s="296"/>
      <c r="I262" s="296"/>
      <c r="J262" s="296"/>
      <c r="K262" s="296"/>
      <c r="L262" s="296"/>
      <c r="M262" s="296"/>
      <c r="N262" s="296"/>
    </row>
    <row r="263" spans="1:14" ht="15.75" customHeight="1">
      <c r="A263" s="296"/>
      <c r="B263" s="296"/>
      <c r="C263" s="296"/>
      <c r="D263" s="296"/>
      <c r="E263" s="296"/>
      <c r="F263" s="296"/>
      <c r="G263" s="296"/>
      <c r="H263" s="296"/>
      <c r="I263" s="296"/>
      <c r="J263" s="296"/>
      <c r="K263" s="296"/>
      <c r="L263" s="296"/>
      <c r="M263" s="296"/>
      <c r="N263" s="296"/>
    </row>
    <row r="264" spans="1:14" ht="15.75" customHeight="1">
      <c r="A264" s="296"/>
      <c r="B264" s="296"/>
      <c r="C264" s="296"/>
      <c r="D264" s="296"/>
      <c r="E264" s="296"/>
      <c r="F264" s="296"/>
      <c r="G264" s="296"/>
      <c r="H264" s="296"/>
      <c r="I264" s="296"/>
      <c r="J264" s="296"/>
      <c r="K264" s="296"/>
      <c r="L264" s="296"/>
      <c r="M264" s="296"/>
      <c r="N264" s="296"/>
    </row>
    <row r="265" spans="1:14" ht="15.75" customHeight="1">
      <c r="A265" s="296"/>
      <c r="B265" s="296"/>
      <c r="C265" s="296"/>
      <c r="D265" s="296"/>
      <c r="E265" s="296"/>
      <c r="F265" s="296"/>
      <c r="G265" s="296"/>
      <c r="H265" s="296"/>
      <c r="I265" s="296"/>
      <c r="J265" s="296"/>
      <c r="K265" s="296"/>
      <c r="L265" s="296"/>
      <c r="M265" s="296"/>
      <c r="N265" s="296"/>
    </row>
    <row r="266" spans="1:14" ht="15.75" customHeight="1">
      <c r="A266" s="296"/>
      <c r="B266" s="296"/>
      <c r="C266" s="296"/>
      <c r="D266" s="296"/>
      <c r="E266" s="296"/>
      <c r="F266" s="296"/>
      <c r="G266" s="296"/>
      <c r="H266" s="296"/>
      <c r="I266" s="296"/>
      <c r="J266" s="296"/>
      <c r="K266" s="296"/>
      <c r="L266" s="296"/>
      <c r="M266" s="296"/>
      <c r="N266" s="296"/>
    </row>
    <row r="267" spans="1:14" ht="15.75" customHeight="1">
      <c r="A267" s="296"/>
      <c r="B267" s="296"/>
      <c r="C267" s="296"/>
      <c r="D267" s="296"/>
      <c r="E267" s="296"/>
      <c r="F267" s="296"/>
      <c r="G267" s="296"/>
      <c r="H267" s="296"/>
      <c r="I267" s="296"/>
      <c r="J267" s="296"/>
      <c r="K267" s="296"/>
      <c r="L267" s="296"/>
      <c r="M267" s="296"/>
      <c r="N267" s="296"/>
    </row>
    <row r="268" spans="1:14" ht="15.75" customHeight="1">
      <c r="A268" s="296"/>
      <c r="B268" s="296"/>
      <c r="C268" s="296"/>
      <c r="D268" s="296"/>
      <c r="E268" s="296"/>
      <c r="F268" s="296"/>
      <c r="G268" s="296"/>
      <c r="H268" s="296"/>
      <c r="I268" s="296"/>
      <c r="J268" s="296"/>
      <c r="K268" s="296"/>
      <c r="L268" s="296"/>
      <c r="M268" s="296"/>
      <c r="N268" s="296"/>
    </row>
    <row r="269" spans="1:14" ht="15.75" customHeight="1">
      <c r="A269" s="296"/>
      <c r="B269" s="296"/>
      <c r="C269" s="296"/>
      <c r="D269" s="296"/>
      <c r="E269" s="296"/>
      <c r="F269" s="296"/>
      <c r="G269" s="296"/>
      <c r="H269" s="296"/>
      <c r="I269" s="296"/>
      <c r="J269" s="296"/>
      <c r="K269" s="296"/>
      <c r="L269" s="296"/>
      <c r="M269" s="296"/>
      <c r="N269" s="296"/>
    </row>
    <row r="270" spans="1:14" ht="15.75" customHeight="1">
      <c r="A270" s="296"/>
      <c r="B270" s="296"/>
      <c r="C270" s="296"/>
      <c r="D270" s="296"/>
      <c r="E270" s="296"/>
      <c r="F270" s="296"/>
      <c r="G270" s="296"/>
      <c r="H270" s="296"/>
      <c r="I270" s="296"/>
      <c r="J270" s="296"/>
      <c r="K270" s="296"/>
      <c r="L270" s="296"/>
      <c r="M270" s="296"/>
      <c r="N270" s="296"/>
    </row>
    <row r="271" spans="1:14" ht="15.75" customHeight="1">
      <c r="A271" s="296"/>
      <c r="B271" s="296"/>
      <c r="C271" s="296"/>
      <c r="D271" s="296"/>
      <c r="E271" s="296"/>
      <c r="F271" s="296"/>
      <c r="G271" s="296"/>
      <c r="H271" s="296"/>
      <c r="I271" s="296"/>
      <c r="J271" s="296"/>
      <c r="K271" s="296"/>
      <c r="L271" s="296"/>
      <c r="M271" s="296"/>
      <c r="N271" s="296"/>
    </row>
    <row r="272" spans="1:14" ht="15.75" customHeight="1">
      <c r="A272" s="296"/>
      <c r="B272" s="296"/>
      <c r="C272" s="296"/>
      <c r="D272" s="296"/>
      <c r="E272" s="296"/>
      <c r="F272" s="296"/>
      <c r="G272" s="296"/>
      <c r="H272" s="296"/>
      <c r="I272" s="296"/>
      <c r="J272" s="296"/>
      <c r="K272" s="296"/>
      <c r="L272" s="296"/>
      <c r="M272" s="296"/>
      <c r="N272" s="296"/>
    </row>
    <row r="273" spans="1:14" ht="15.75" customHeight="1">
      <c r="A273" s="296"/>
      <c r="B273" s="296"/>
      <c r="C273" s="296"/>
      <c r="D273" s="296"/>
      <c r="E273" s="296"/>
      <c r="F273" s="296"/>
      <c r="G273" s="296"/>
      <c r="H273" s="296"/>
      <c r="I273" s="296"/>
      <c r="J273" s="296"/>
      <c r="K273" s="296"/>
      <c r="L273" s="296"/>
      <c r="M273" s="296"/>
      <c r="N273" s="296"/>
    </row>
    <row r="274" spans="1:14" ht="15.75" customHeight="1">
      <c r="A274" s="296"/>
      <c r="B274" s="296"/>
      <c r="C274" s="296"/>
      <c r="D274" s="296"/>
      <c r="E274" s="296"/>
      <c r="F274" s="296"/>
      <c r="G274" s="296"/>
      <c r="H274" s="296"/>
      <c r="I274" s="296"/>
      <c r="J274" s="296"/>
      <c r="K274" s="296"/>
      <c r="L274" s="296"/>
      <c r="M274" s="296"/>
      <c r="N274" s="296"/>
    </row>
    <row r="275" spans="1:14" ht="15.75" customHeight="1">
      <c r="A275" s="296"/>
      <c r="B275" s="296"/>
      <c r="C275" s="296"/>
      <c r="D275" s="296"/>
      <c r="E275" s="296"/>
      <c r="F275" s="296"/>
      <c r="G275" s="296"/>
      <c r="H275" s="296"/>
      <c r="I275" s="296"/>
      <c r="J275" s="296"/>
      <c r="K275" s="296"/>
      <c r="L275" s="296"/>
      <c r="M275" s="296"/>
      <c r="N275" s="296"/>
    </row>
    <row r="276" spans="1:14" ht="15.75" customHeight="1">
      <c r="A276" s="296"/>
      <c r="B276" s="296"/>
      <c r="C276" s="296"/>
      <c r="D276" s="296"/>
      <c r="E276" s="296"/>
      <c r="F276" s="296"/>
      <c r="G276" s="296"/>
      <c r="H276" s="296"/>
      <c r="I276" s="296"/>
      <c r="J276" s="296"/>
      <c r="K276" s="296"/>
      <c r="L276" s="296"/>
      <c r="M276" s="296"/>
      <c r="N276" s="296"/>
    </row>
    <row r="277" spans="1:14" ht="15.75" customHeight="1">
      <c r="A277" s="296"/>
      <c r="B277" s="296"/>
      <c r="C277" s="296"/>
      <c r="D277" s="296"/>
      <c r="E277" s="296"/>
      <c r="F277" s="296"/>
      <c r="G277" s="296"/>
      <c r="H277" s="296"/>
      <c r="I277" s="296"/>
      <c r="J277" s="296"/>
      <c r="K277" s="296"/>
      <c r="L277" s="296"/>
      <c r="M277" s="296"/>
      <c r="N277" s="296"/>
    </row>
    <row r="278" spans="1:14" ht="15.75" customHeight="1">
      <c r="A278" s="296"/>
      <c r="B278" s="296"/>
      <c r="C278" s="296"/>
      <c r="D278" s="296"/>
      <c r="E278" s="296"/>
      <c r="F278" s="296"/>
      <c r="G278" s="296"/>
      <c r="H278" s="296"/>
      <c r="I278" s="296"/>
      <c r="J278" s="296"/>
      <c r="K278" s="296"/>
      <c r="L278" s="296"/>
      <c r="M278" s="296"/>
      <c r="N278" s="296"/>
    </row>
    <row r="279" spans="1:14" ht="15.75" customHeight="1">
      <c r="A279" s="296"/>
      <c r="B279" s="296"/>
      <c r="C279" s="296"/>
      <c r="D279" s="296"/>
      <c r="E279" s="296"/>
      <c r="F279" s="296"/>
      <c r="G279" s="296"/>
      <c r="H279" s="296"/>
      <c r="I279" s="296"/>
      <c r="J279" s="296"/>
      <c r="K279" s="296"/>
      <c r="L279" s="296"/>
      <c r="M279" s="296"/>
      <c r="N279" s="296"/>
    </row>
    <row r="280" spans="1:14" ht="15.75" customHeight="1">
      <c r="A280" s="296"/>
      <c r="B280" s="296"/>
      <c r="C280" s="296"/>
      <c r="D280" s="296"/>
      <c r="E280" s="296"/>
      <c r="F280" s="296"/>
      <c r="G280" s="296"/>
      <c r="H280" s="296"/>
      <c r="I280" s="296"/>
      <c r="J280" s="296"/>
      <c r="K280" s="296"/>
      <c r="L280" s="296"/>
      <c r="M280" s="296"/>
      <c r="N280" s="296"/>
    </row>
    <row r="281" spans="1:14" ht="15.75" customHeight="1">
      <c r="A281" s="296"/>
      <c r="B281" s="296"/>
      <c r="C281" s="296"/>
      <c r="D281" s="296"/>
      <c r="E281" s="296"/>
      <c r="F281" s="296"/>
      <c r="G281" s="296"/>
      <c r="H281" s="296"/>
      <c r="I281" s="296"/>
      <c r="J281" s="296"/>
      <c r="K281" s="296"/>
      <c r="L281" s="296"/>
      <c r="M281" s="296"/>
      <c r="N281" s="296"/>
    </row>
    <row r="282" spans="1:14" ht="15.75" customHeight="1">
      <c r="A282" s="296"/>
      <c r="B282" s="296"/>
      <c r="C282" s="296"/>
      <c r="D282" s="296"/>
      <c r="E282" s="296"/>
      <c r="F282" s="296"/>
      <c r="G282" s="296"/>
      <c r="H282" s="296"/>
      <c r="I282" s="296"/>
      <c r="J282" s="296"/>
      <c r="K282" s="296"/>
      <c r="L282" s="296"/>
      <c r="M282" s="296"/>
      <c r="N282" s="296"/>
    </row>
    <row r="283" spans="1:14" ht="15.75" customHeight="1">
      <c r="A283" s="296"/>
      <c r="B283" s="296"/>
      <c r="C283" s="296"/>
      <c r="D283" s="296"/>
      <c r="E283" s="296"/>
      <c r="F283" s="296"/>
      <c r="G283" s="296"/>
      <c r="H283" s="296"/>
      <c r="I283" s="296"/>
      <c r="J283" s="296"/>
      <c r="K283" s="296"/>
      <c r="L283" s="296"/>
      <c r="M283" s="296"/>
      <c r="N283" s="296"/>
    </row>
    <row r="284" spans="1:14" ht="15.75" customHeight="1">
      <c r="A284" s="296"/>
      <c r="B284" s="296"/>
      <c r="C284" s="296"/>
      <c r="D284" s="296"/>
      <c r="E284" s="296"/>
      <c r="F284" s="296"/>
      <c r="G284" s="296"/>
      <c r="H284" s="296"/>
      <c r="I284" s="296"/>
      <c r="J284" s="296"/>
      <c r="K284" s="296"/>
      <c r="L284" s="296"/>
      <c r="M284" s="296"/>
      <c r="N284" s="296"/>
    </row>
    <row r="285" spans="1:14" ht="15.75" customHeight="1">
      <c r="A285" s="296"/>
      <c r="B285" s="296"/>
      <c r="C285" s="296"/>
      <c r="D285" s="296"/>
      <c r="E285" s="296"/>
      <c r="F285" s="296"/>
      <c r="G285" s="296"/>
      <c r="H285" s="296"/>
      <c r="I285" s="296"/>
      <c r="J285" s="296"/>
      <c r="K285" s="296"/>
      <c r="L285" s="296"/>
      <c r="M285" s="296"/>
      <c r="N285" s="296"/>
    </row>
    <row r="286" spans="1:14" ht="15.75" customHeight="1">
      <c r="A286" s="296"/>
      <c r="B286" s="296"/>
      <c r="C286" s="296"/>
      <c r="D286" s="296"/>
      <c r="E286" s="296"/>
      <c r="F286" s="296"/>
      <c r="G286" s="296"/>
      <c r="H286" s="296"/>
      <c r="I286" s="296"/>
      <c r="J286" s="296"/>
      <c r="K286" s="296"/>
      <c r="L286" s="296"/>
      <c r="M286" s="296"/>
      <c r="N286" s="296"/>
    </row>
    <row r="287" spans="1:14" ht="15.75" customHeight="1">
      <c r="A287" s="296"/>
      <c r="B287" s="296"/>
      <c r="C287" s="296"/>
      <c r="D287" s="296"/>
      <c r="E287" s="296"/>
      <c r="F287" s="296"/>
      <c r="G287" s="296"/>
      <c r="H287" s="296"/>
      <c r="I287" s="296"/>
      <c r="J287" s="296"/>
      <c r="K287" s="296"/>
      <c r="L287" s="296"/>
      <c r="M287" s="296"/>
      <c r="N287" s="296"/>
    </row>
    <row r="288" spans="1:14" ht="15.75" customHeight="1">
      <c r="A288" s="296"/>
      <c r="B288" s="296"/>
      <c r="C288" s="296"/>
      <c r="D288" s="296"/>
      <c r="E288" s="296"/>
      <c r="F288" s="296"/>
      <c r="G288" s="296"/>
      <c r="H288" s="296"/>
      <c r="I288" s="296"/>
      <c r="J288" s="296"/>
      <c r="K288" s="296"/>
      <c r="L288" s="296"/>
      <c r="M288" s="296"/>
      <c r="N288" s="296"/>
    </row>
    <row r="289" spans="1:14" ht="15.75" customHeight="1">
      <c r="A289" s="296"/>
      <c r="B289" s="296"/>
      <c r="C289" s="296"/>
      <c r="D289" s="296"/>
      <c r="E289" s="296"/>
      <c r="F289" s="296"/>
      <c r="G289" s="296"/>
      <c r="H289" s="296"/>
      <c r="I289" s="296"/>
      <c r="J289" s="296"/>
      <c r="K289" s="296"/>
      <c r="L289" s="296"/>
      <c r="M289" s="296"/>
      <c r="N289" s="296"/>
    </row>
    <row r="290" spans="1:14" ht="15.75" customHeight="1">
      <c r="A290" s="296"/>
      <c r="B290" s="296"/>
      <c r="C290" s="296"/>
      <c r="D290" s="296"/>
      <c r="E290" s="296"/>
      <c r="F290" s="296"/>
      <c r="G290" s="296"/>
      <c r="H290" s="296"/>
      <c r="I290" s="296"/>
      <c r="J290" s="296"/>
      <c r="K290" s="296"/>
      <c r="L290" s="296"/>
      <c r="M290" s="296"/>
      <c r="N290" s="296"/>
    </row>
    <row r="291" spans="1:14" ht="15.75" customHeight="1">
      <c r="A291" s="296"/>
      <c r="B291" s="296"/>
      <c r="C291" s="296"/>
      <c r="D291" s="296"/>
      <c r="E291" s="296"/>
      <c r="F291" s="296"/>
      <c r="G291" s="296"/>
      <c r="H291" s="296"/>
      <c r="I291" s="296"/>
      <c r="J291" s="296"/>
      <c r="K291" s="296"/>
      <c r="L291" s="296"/>
      <c r="M291" s="296"/>
      <c r="N291" s="296"/>
    </row>
    <row r="292" spans="1:14" ht="15.75" customHeight="1">
      <c r="A292" s="296"/>
      <c r="B292" s="296"/>
      <c r="C292" s="296"/>
      <c r="D292" s="296"/>
      <c r="E292" s="296"/>
      <c r="F292" s="296"/>
      <c r="G292" s="296"/>
      <c r="H292" s="296"/>
      <c r="I292" s="296"/>
      <c r="J292" s="296"/>
      <c r="K292" s="296"/>
      <c r="L292" s="296"/>
      <c r="M292" s="296"/>
      <c r="N292" s="296"/>
    </row>
    <row r="293" spans="1:14" ht="15.75" customHeight="1">
      <c r="A293" s="296"/>
      <c r="B293" s="296"/>
      <c r="C293" s="296"/>
      <c r="D293" s="296"/>
      <c r="E293" s="296"/>
      <c r="F293" s="296"/>
      <c r="G293" s="296"/>
      <c r="H293" s="296"/>
      <c r="I293" s="296"/>
      <c r="J293" s="296"/>
      <c r="K293" s="296"/>
      <c r="L293" s="296"/>
      <c r="M293" s="296"/>
      <c r="N293" s="296"/>
    </row>
    <row r="294" spans="1:14" ht="15.75" customHeight="1">
      <c r="A294" s="296"/>
      <c r="B294" s="296"/>
      <c r="C294" s="296"/>
      <c r="D294" s="296"/>
      <c r="E294" s="296"/>
      <c r="F294" s="296"/>
      <c r="G294" s="296"/>
      <c r="H294" s="296"/>
      <c r="I294" s="296"/>
      <c r="J294" s="296"/>
      <c r="K294" s="296"/>
      <c r="L294" s="296"/>
      <c r="M294" s="296"/>
      <c r="N294" s="296"/>
    </row>
    <row r="295" spans="1:14" ht="15.75" customHeight="1">
      <c r="A295" s="296"/>
      <c r="B295" s="296"/>
      <c r="C295" s="296"/>
      <c r="D295" s="296"/>
      <c r="E295" s="296"/>
      <c r="F295" s="296"/>
      <c r="G295" s="296"/>
      <c r="H295" s="296"/>
      <c r="I295" s="296"/>
      <c r="J295" s="296"/>
      <c r="K295" s="296"/>
      <c r="L295" s="296"/>
      <c r="M295" s="296"/>
      <c r="N295" s="296"/>
    </row>
    <row r="296" spans="1:14" ht="15.75" customHeight="1">
      <c r="A296" s="296"/>
      <c r="B296" s="296"/>
      <c r="C296" s="296"/>
      <c r="D296" s="296"/>
      <c r="E296" s="296"/>
      <c r="F296" s="296"/>
      <c r="G296" s="296"/>
      <c r="H296" s="296"/>
      <c r="I296" s="296"/>
      <c r="J296" s="296"/>
      <c r="K296" s="296"/>
      <c r="L296" s="296"/>
      <c r="M296" s="296"/>
      <c r="N296" s="296"/>
    </row>
    <row r="297" spans="1:14" ht="15.75" customHeight="1">
      <c r="A297" s="296"/>
      <c r="B297" s="296"/>
      <c r="C297" s="296"/>
      <c r="D297" s="296"/>
      <c r="E297" s="296"/>
      <c r="F297" s="296"/>
      <c r="G297" s="296"/>
      <c r="H297" s="296"/>
      <c r="I297" s="296"/>
      <c r="J297" s="296"/>
      <c r="K297" s="296"/>
      <c r="L297" s="296"/>
      <c r="M297" s="296"/>
      <c r="N297" s="296"/>
    </row>
    <row r="298" spans="1:14" ht="15.75" customHeight="1">
      <c r="A298" s="296"/>
      <c r="B298" s="296"/>
      <c r="C298" s="296"/>
      <c r="D298" s="296"/>
      <c r="E298" s="296"/>
      <c r="F298" s="296"/>
      <c r="G298" s="296"/>
      <c r="H298" s="296"/>
      <c r="I298" s="296"/>
      <c r="J298" s="296"/>
      <c r="K298" s="296"/>
      <c r="L298" s="296"/>
      <c r="M298" s="296"/>
      <c r="N298" s="296"/>
    </row>
    <row r="299" spans="1:14" ht="15.75" customHeight="1">
      <c r="A299" s="296"/>
      <c r="B299" s="296"/>
      <c r="C299" s="296"/>
      <c r="D299" s="296"/>
      <c r="E299" s="296"/>
      <c r="F299" s="296"/>
      <c r="G299" s="296"/>
      <c r="H299" s="296"/>
      <c r="I299" s="296"/>
      <c r="J299" s="296"/>
      <c r="K299" s="296"/>
      <c r="L299" s="296"/>
      <c r="M299" s="296"/>
      <c r="N299" s="296"/>
    </row>
    <row r="300" spans="1:14" ht="15.75" customHeight="1">
      <c r="A300" s="296"/>
      <c r="B300" s="296"/>
      <c r="C300" s="296"/>
      <c r="D300" s="296"/>
      <c r="E300" s="296"/>
      <c r="F300" s="296"/>
      <c r="G300" s="296"/>
      <c r="H300" s="296"/>
      <c r="I300" s="296"/>
      <c r="J300" s="296"/>
      <c r="K300" s="296"/>
      <c r="L300" s="296"/>
      <c r="M300" s="296"/>
      <c r="N300" s="296"/>
    </row>
    <row r="301" spans="1:14" ht="15.75" customHeight="1">
      <c r="A301" s="296"/>
      <c r="B301" s="296"/>
      <c r="C301" s="296"/>
      <c r="D301" s="296"/>
      <c r="E301" s="296"/>
      <c r="F301" s="296"/>
      <c r="G301" s="296"/>
      <c r="H301" s="296"/>
      <c r="I301" s="296"/>
      <c r="J301" s="296"/>
      <c r="K301" s="296"/>
      <c r="L301" s="296"/>
      <c r="M301" s="296"/>
      <c r="N301" s="296"/>
    </row>
    <row r="302" spans="1:14" ht="15.75" customHeight="1">
      <c r="A302" s="296"/>
      <c r="B302" s="296"/>
      <c r="C302" s="296"/>
      <c r="D302" s="296"/>
      <c r="E302" s="296"/>
      <c r="F302" s="296"/>
      <c r="G302" s="296"/>
      <c r="H302" s="296"/>
      <c r="I302" s="296"/>
      <c r="J302" s="296"/>
      <c r="K302" s="296"/>
      <c r="L302" s="296"/>
      <c r="M302" s="296"/>
      <c r="N302" s="296"/>
    </row>
    <row r="303" spans="1:14" ht="15.75" customHeight="1">
      <c r="A303" s="296"/>
      <c r="B303" s="296"/>
      <c r="C303" s="296"/>
      <c r="D303" s="296"/>
      <c r="E303" s="296"/>
      <c r="F303" s="296"/>
      <c r="G303" s="296"/>
      <c r="H303" s="296"/>
      <c r="I303" s="296"/>
      <c r="J303" s="296"/>
      <c r="K303" s="296"/>
      <c r="L303" s="296"/>
      <c r="M303" s="296"/>
      <c r="N303" s="296"/>
    </row>
    <row r="304" spans="1:14" ht="15.75" customHeight="1">
      <c r="A304" s="296"/>
      <c r="B304" s="296"/>
      <c r="C304" s="296"/>
      <c r="D304" s="296"/>
      <c r="E304" s="296"/>
      <c r="F304" s="296"/>
      <c r="G304" s="296"/>
      <c r="H304" s="296"/>
      <c r="I304" s="296"/>
      <c r="J304" s="296"/>
      <c r="K304" s="296"/>
      <c r="L304" s="296"/>
      <c r="M304" s="296"/>
      <c r="N304" s="296"/>
    </row>
    <row r="305" spans="1:14" ht="15.75" customHeight="1">
      <c r="A305" s="296"/>
      <c r="B305" s="296"/>
      <c r="C305" s="296"/>
      <c r="D305" s="296"/>
      <c r="E305" s="296"/>
      <c r="F305" s="296"/>
      <c r="G305" s="296"/>
      <c r="H305" s="296"/>
      <c r="I305" s="296"/>
      <c r="J305" s="296"/>
      <c r="K305" s="296"/>
      <c r="L305" s="296"/>
      <c r="M305" s="296"/>
      <c r="N305" s="296"/>
    </row>
    <row r="306" spans="1:14" ht="15.75" customHeight="1">
      <c r="A306" s="296"/>
      <c r="B306" s="296"/>
      <c r="C306" s="296"/>
      <c r="D306" s="296"/>
      <c r="E306" s="296"/>
      <c r="F306" s="296"/>
      <c r="G306" s="296"/>
      <c r="H306" s="296"/>
      <c r="I306" s="296"/>
      <c r="J306" s="296"/>
      <c r="K306" s="296"/>
      <c r="L306" s="296"/>
      <c r="M306" s="296"/>
      <c r="N306" s="296"/>
    </row>
    <row r="307" spans="1:14" ht="15.75" customHeight="1">
      <c r="A307" s="296"/>
      <c r="B307" s="296"/>
      <c r="C307" s="296"/>
      <c r="D307" s="296"/>
      <c r="E307" s="296"/>
      <c r="F307" s="296"/>
      <c r="G307" s="296"/>
      <c r="H307" s="296"/>
      <c r="I307" s="296"/>
      <c r="J307" s="296"/>
      <c r="K307" s="296"/>
      <c r="L307" s="296"/>
      <c r="M307" s="296"/>
      <c r="N307" s="296"/>
    </row>
    <row r="308" spans="1:14" ht="15.75" customHeight="1">
      <c r="A308" s="296"/>
      <c r="B308" s="296"/>
      <c r="C308" s="296"/>
      <c r="D308" s="296"/>
      <c r="E308" s="296"/>
      <c r="F308" s="296"/>
      <c r="G308" s="296"/>
      <c r="H308" s="296"/>
      <c r="I308" s="296"/>
      <c r="J308" s="296"/>
      <c r="K308" s="296"/>
      <c r="L308" s="296"/>
      <c r="M308" s="296"/>
      <c r="N308" s="296"/>
    </row>
    <row r="309" spans="1:14" ht="15.75" customHeight="1">
      <c r="A309" s="296"/>
      <c r="B309" s="296"/>
      <c r="C309" s="296"/>
      <c r="D309" s="296"/>
      <c r="E309" s="296"/>
      <c r="F309" s="296"/>
      <c r="G309" s="296"/>
      <c r="H309" s="296"/>
      <c r="I309" s="296"/>
      <c r="J309" s="296"/>
      <c r="K309" s="296"/>
      <c r="L309" s="296"/>
      <c r="M309" s="296"/>
      <c r="N309" s="296"/>
    </row>
    <row r="310" spans="1:14" ht="15.75" customHeight="1">
      <c r="A310" s="296"/>
      <c r="B310" s="296"/>
      <c r="C310" s="296"/>
      <c r="D310" s="296"/>
      <c r="E310" s="296"/>
      <c r="F310" s="296"/>
      <c r="G310" s="296"/>
      <c r="H310" s="296"/>
      <c r="I310" s="296"/>
      <c r="J310" s="296"/>
      <c r="K310" s="296"/>
      <c r="L310" s="296"/>
      <c r="M310" s="296"/>
      <c r="N310" s="296"/>
    </row>
    <row r="311" spans="1:14" ht="15.75" customHeight="1">
      <c r="A311" s="296"/>
      <c r="B311" s="296"/>
      <c r="C311" s="296"/>
      <c r="D311" s="296"/>
      <c r="E311" s="296"/>
      <c r="F311" s="296"/>
      <c r="G311" s="296"/>
      <c r="H311" s="296"/>
      <c r="I311" s="296"/>
      <c r="J311" s="296"/>
      <c r="K311" s="296"/>
      <c r="L311" s="296"/>
      <c r="M311" s="296"/>
      <c r="N311" s="296"/>
    </row>
    <row r="312" spans="1:14" ht="15.75" customHeight="1">
      <c r="A312" s="296"/>
      <c r="B312" s="296"/>
      <c r="C312" s="296"/>
      <c r="D312" s="296"/>
      <c r="E312" s="296"/>
      <c r="F312" s="296"/>
      <c r="G312" s="296"/>
      <c r="H312" s="296"/>
      <c r="I312" s="296"/>
      <c r="J312" s="296"/>
      <c r="K312" s="296"/>
      <c r="L312" s="296"/>
      <c r="M312" s="296"/>
      <c r="N312" s="296"/>
    </row>
    <row r="313" spans="1:14" ht="15.75" customHeight="1">
      <c r="A313" s="296"/>
      <c r="B313" s="296"/>
      <c r="C313" s="296"/>
      <c r="D313" s="296"/>
      <c r="E313" s="296"/>
      <c r="F313" s="296"/>
      <c r="G313" s="296"/>
      <c r="H313" s="296"/>
      <c r="I313" s="296"/>
      <c r="J313" s="296"/>
      <c r="K313" s="296"/>
      <c r="L313" s="296"/>
      <c r="M313" s="296"/>
      <c r="N313" s="296"/>
    </row>
    <row r="314" spans="1:14" ht="15.75" customHeight="1">
      <c r="A314" s="296"/>
      <c r="B314" s="296"/>
      <c r="C314" s="296"/>
      <c r="D314" s="296"/>
      <c r="E314" s="296"/>
      <c r="F314" s="296"/>
      <c r="G314" s="296"/>
      <c r="H314" s="296"/>
      <c r="I314" s="296"/>
      <c r="J314" s="296"/>
      <c r="K314" s="296"/>
      <c r="L314" s="296"/>
      <c r="M314" s="296"/>
      <c r="N314" s="296"/>
    </row>
    <row r="315" spans="1:14" ht="15.75" customHeight="1">
      <c r="A315" s="296"/>
      <c r="B315" s="296"/>
      <c r="C315" s="296"/>
      <c r="D315" s="296"/>
      <c r="E315" s="296"/>
      <c r="F315" s="296"/>
      <c r="G315" s="296"/>
      <c r="H315" s="296"/>
      <c r="I315" s="296"/>
      <c r="J315" s="296"/>
      <c r="K315" s="296"/>
      <c r="L315" s="296"/>
      <c r="M315" s="296"/>
      <c r="N315" s="296"/>
    </row>
    <row r="316" spans="1:14" ht="15.75" customHeight="1">
      <c r="A316" s="296"/>
      <c r="B316" s="296"/>
      <c r="C316" s="296"/>
      <c r="D316" s="296"/>
      <c r="E316" s="296"/>
      <c r="F316" s="296"/>
      <c r="G316" s="296"/>
      <c r="H316" s="296"/>
      <c r="I316" s="296"/>
      <c r="J316" s="296"/>
      <c r="K316" s="296"/>
      <c r="L316" s="296"/>
      <c r="M316" s="296"/>
      <c r="N316" s="296"/>
    </row>
    <row r="317" spans="1:14" ht="15.75" customHeight="1">
      <c r="A317" s="296"/>
      <c r="B317" s="296"/>
      <c r="C317" s="296"/>
      <c r="D317" s="296"/>
      <c r="E317" s="296"/>
      <c r="F317" s="296"/>
      <c r="G317" s="296"/>
      <c r="H317" s="296"/>
      <c r="I317" s="296"/>
      <c r="J317" s="296"/>
      <c r="K317" s="296"/>
      <c r="L317" s="296"/>
      <c r="M317" s="296"/>
      <c r="N317" s="296"/>
    </row>
    <row r="318" spans="1:14" ht="15.75" customHeight="1">
      <c r="A318" s="296"/>
      <c r="B318" s="296"/>
      <c r="C318" s="296"/>
      <c r="D318" s="296"/>
      <c r="E318" s="296"/>
      <c r="F318" s="296"/>
      <c r="G318" s="296"/>
      <c r="H318" s="296"/>
      <c r="I318" s="296"/>
      <c r="J318" s="296"/>
      <c r="K318" s="296"/>
      <c r="L318" s="296"/>
      <c r="M318" s="296"/>
      <c r="N318" s="296"/>
    </row>
    <row r="319" spans="1:14" ht="15.75" customHeight="1">
      <c r="A319" s="296"/>
      <c r="B319" s="296"/>
      <c r="C319" s="296"/>
      <c r="D319" s="296"/>
      <c r="E319" s="296"/>
      <c r="F319" s="296"/>
      <c r="G319" s="296"/>
      <c r="H319" s="296"/>
      <c r="I319" s="296"/>
      <c r="J319" s="296"/>
      <c r="K319" s="296"/>
      <c r="L319" s="296"/>
      <c r="M319" s="296"/>
      <c r="N319" s="296"/>
    </row>
    <row r="320" spans="1:14" ht="15.75" customHeight="1">
      <c r="A320" s="296"/>
      <c r="B320" s="296"/>
      <c r="C320" s="296"/>
      <c r="D320" s="296"/>
      <c r="E320" s="296"/>
      <c r="F320" s="296"/>
      <c r="G320" s="296"/>
      <c r="H320" s="296"/>
      <c r="I320" s="296"/>
      <c r="J320" s="296"/>
      <c r="K320" s="296"/>
      <c r="L320" s="296"/>
      <c r="M320" s="296"/>
      <c r="N320" s="296"/>
    </row>
    <row r="321" spans="1:14" ht="15.75" customHeight="1">
      <c r="A321" s="296"/>
      <c r="B321" s="296"/>
      <c r="C321" s="296"/>
      <c r="D321" s="296"/>
      <c r="E321" s="296"/>
      <c r="F321" s="296"/>
      <c r="G321" s="296"/>
      <c r="H321" s="296"/>
      <c r="I321" s="296"/>
      <c r="J321" s="296"/>
      <c r="K321" s="296"/>
      <c r="L321" s="296"/>
      <c r="M321" s="296"/>
      <c r="N321" s="296"/>
    </row>
    <row r="322" spans="1:14" ht="15.75" customHeight="1">
      <c r="A322" s="296"/>
      <c r="B322" s="296"/>
      <c r="C322" s="296"/>
      <c r="D322" s="296"/>
      <c r="E322" s="296"/>
      <c r="F322" s="296"/>
      <c r="G322" s="296"/>
      <c r="H322" s="296"/>
      <c r="I322" s="296"/>
      <c r="J322" s="296"/>
      <c r="K322" s="296"/>
      <c r="L322" s="296"/>
      <c r="M322" s="296"/>
      <c r="N322" s="296"/>
    </row>
    <row r="323" spans="1:14" ht="15.75" customHeight="1">
      <c r="A323" s="296"/>
      <c r="B323" s="296"/>
      <c r="C323" s="296"/>
      <c r="D323" s="296"/>
      <c r="E323" s="296"/>
      <c r="F323" s="296"/>
      <c r="G323" s="296"/>
      <c r="H323" s="296"/>
      <c r="I323" s="296"/>
      <c r="J323" s="296"/>
      <c r="K323" s="296"/>
      <c r="L323" s="296"/>
      <c r="M323" s="296"/>
      <c r="N323" s="296"/>
    </row>
    <row r="324" spans="1:14" ht="15.75" customHeight="1">
      <c r="A324" s="296"/>
      <c r="B324" s="296"/>
      <c r="C324" s="296"/>
      <c r="D324" s="296"/>
      <c r="E324" s="296"/>
      <c r="F324" s="296"/>
      <c r="G324" s="296"/>
      <c r="H324" s="296"/>
      <c r="I324" s="296"/>
      <c r="J324" s="296"/>
      <c r="K324" s="296"/>
      <c r="L324" s="296"/>
      <c r="M324" s="296"/>
      <c r="N324" s="296"/>
    </row>
    <row r="325" spans="1:14" ht="15.75" customHeight="1">
      <c r="A325" s="296"/>
      <c r="B325" s="296"/>
      <c r="C325" s="296"/>
      <c r="D325" s="296"/>
      <c r="E325" s="296"/>
      <c r="F325" s="296"/>
      <c r="G325" s="296"/>
      <c r="H325" s="296"/>
      <c r="I325" s="296"/>
      <c r="J325" s="296"/>
      <c r="K325" s="296"/>
      <c r="L325" s="296"/>
      <c r="M325" s="296"/>
      <c r="N325" s="296"/>
    </row>
    <row r="326" spans="1:14" ht="15.75" customHeight="1">
      <c r="A326" s="296"/>
      <c r="B326" s="296"/>
      <c r="C326" s="296"/>
      <c r="D326" s="296"/>
      <c r="E326" s="296"/>
      <c r="F326" s="296"/>
      <c r="G326" s="296"/>
      <c r="H326" s="296"/>
      <c r="I326" s="296"/>
      <c r="J326" s="296"/>
      <c r="K326" s="296"/>
      <c r="L326" s="296"/>
      <c r="M326" s="296"/>
      <c r="N326" s="296"/>
    </row>
    <row r="327" spans="1:14" ht="15.75" customHeight="1">
      <c r="A327" s="296"/>
      <c r="B327" s="296"/>
      <c r="C327" s="296"/>
      <c r="D327" s="296"/>
      <c r="E327" s="296"/>
      <c r="F327" s="296"/>
      <c r="G327" s="296"/>
      <c r="H327" s="296"/>
      <c r="I327" s="296"/>
      <c r="J327" s="296"/>
      <c r="K327" s="296"/>
      <c r="L327" s="296"/>
      <c r="M327" s="296"/>
      <c r="N327" s="296"/>
    </row>
    <row r="328" spans="1:14" ht="15.75" customHeight="1">
      <c r="A328" s="296"/>
      <c r="B328" s="296"/>
      <c r="C328" s="296"/>
      <c r="D328" s="296"/>
      <c r="E328" s="296"/>
      <c r="F328" s="296"/>
      <c r="G328" s="296"/>
      <c r="H328" s="296"/>
      <c r="I328" s="296"/>
      <c r="J328" s="296"/>
      <c r="K328" s="296"/>
      <c r="L328" s="296"/>
      <c r="M328" s="296"/>
      <c r="N328" s="296"/>
    </row>
    <row r="329" spans="1:14" ht="15.75" customHeight="1">
      <c r="A329" s="296"/>
      <c r="B329" s="296"/>
      <c r="C329" s="296"/>
      <c r="D329" s="296"/>
      <c r="E329" s="296"/>
      <c r="F329" s="296"/>
      <c r="G329" s="296"/>
      <c r="H329" s="296"/>
      <c r="I329" s="296"/>
      <c r="J329" s="296"/>
      <c r="K329" s="296"/>
      <c r="L329" s="296"/>
      <c r="M329" s="296"/>
      <c r="N329" s="296"/>
    </row>
    <row r="330" spans="1:14" ht="15.75" customHeight="1">
      <c r="A330" s="296"/>
      <c r="B330" s="296"/>
      <c r="C330" s="296"/>
      <c r="D330" s="296"/>
      <c r="E330" s="296"/>
      <c r="F330" s="296"/>
      <c r="G330" s="296"/>
      <c r="H330" s="296"/>
      <c r="I330" s="296"/>
      <c r="J330" s="296"/>
      <c r="K330" s="296"/>
      <c r="L330" s="296"/>
      <c r="M330" s="296"/>
      <c r="N330" s="296"/>
    </row>
    <row r="331" spans="1:14" ht="15.75" customHeight="1">
      <c r="A331" s="296"/>
      <c r="B331" s="296"/>
      <c r="C331" s="296"/>
      <c r="D331" s="296"/>
      <c r="E331" s="296"/>
      <c r="F331" s="296"/>
      <c r="G331" s="296"/>
      <c r="H331" s="296"/>
      <c r="I331" s="296"/>
      <c r="J331" s="296"/>
      <c r="K331" s="296"/>
      <c r="L331" s="296"/>
      <c r="M331" s="296"/>
      <c r="N331" s="296"/>
    </row>
    <row r="332" spans="1:14" ht="15.75" customHeight="1">
      <c r="A332" s="296"/>
      <c r="B332" s="296"/>
      <c r="C332" s="296"/>
      <c r="D332" s="296"/>
      <c r="E332" s="296"/>
      <c r="F332" s="296"/>
      <c r="G332" s="296"/>
      <c r="H332" s="296"/>
      <c r="I332" s="296"/>
      <c r="J332" s="296"/>
      <c r="K332" s="296"/>
      <c r="L332" s="296"/>
      <c r="M332" s="296"/>
      <c r="N332" s="296"/>
    </row>
    <row r="333" spans="1:14" ht="15.75" customHeight="1">
      <c r="A333" s="296"/>
      <c r="B333" s="296"/>
      <c r="C333" s="296"/>
      <c r="D333" s="296"/>
      <c r="E333" s="296"/>
      <c r="F333" s="296"/>
      <c r="G333" s="296"/>
      <c r="H333" s="296"/>
      <c r="I333" s="296"/>
      <c r="J333" s="296"/>
      <c r="K333" s="296"/>
      <c r="L333" s="296"/>
      <c r="M333" s="296"/>
      <c r="N333" s="296"/>
    </row>
    <row r="334" spans="1:14" ht="15.75" customHeight="1">
      <c r="A334" s="296"/>
      <c r="B334" s="296"/>
      <c r="C334" s="296"/>
      <c r="D334" s="296"/>
      <c r="E334" s="296"/>
      <c r="F334" s="296"/>
      <c r="G334" s="296"/>
      <c r="H334" s="296"/>
      <c r="I334" s="296"/>
      <c r="J334" s="296"/>
      <c r="K334" s="296"/>
      <c r="L334" s="296"/>
      <c r="M334" s="296"/>
      <c r="N334" s="296"/>
    </row>
    <row r="335" spans="1:14" ht="15.75" customHeight="1">
      <c r="A335" s="296"/>
      <c r="B335" s="296"/>
      <c r="C335" s="296"/>
      <c r="D335" s="296"/>
      <c r="E335" s="296"/>
      <c r="F335" s="296"/>
      <c r="G335" s="296"/>
      <c r="H335" s="296"/>
      <c r="I335" s="296"/>
      <c r="J335" s="296"/>
      <c r="K335" s="296"/>
      <c r="L335" s="296"/>
      <c r="M335" s="296"/>
      <c r="N335" s="296"/>
    </row>
    <row r="336" ht="15.75" customHeight="1">
      <c r="G336" s="296"/>
    </row>
    <row r="337" ht="15.75" customHeight="1">
      <c r="G337" s="296"/>
    </row>
    <row r="338" ht="15.75" customHeight="1">
      <c r="G338" s="296"/>
    </row>
  </sheetData>
  <sheetProtection/>
  <mergeCells count="30">
    <mergeCell ref="C26:C28"/>
    <mergeCell ref="C29:C31"/>
    <mergeCell ref="B34:B37"/>
    <mergeCell ref="B38:B41"/>
    <mergeCell ref="C41:E41"/>
    <mergeCell ref="C42:E42"/>
    <mergeCell ref="C37:E37"/>
    <mergeCell ref="D26:D28"/>
    <mergeCell ref="D29:D31"/>
    <mergeCell ref="B25:B33"/>
    <mergeCell ref="B13:F13"/>
    <mergeCell ref="D16:E16"/>
    <mergeCell ref="B17:B24"/>
    <mergeCell ref="C17:E17"/>
    <mergeCell ref="D18:D20"/>
    <mergeCell ref="C21:E21"/>
    <mergeCell ref="D22:D23"/>
    <mergeCell ref="C24:E24"/>
    <mergeCell ref="C18:C20"/>
    <mergeCell ref="C22:C23"/>
    <mergeCell ref="C25:E25"/>
    <mergeCell ref="C39:E39"/>
    <mergeCell ref="C40:E40"/>
    <mergeCell ref="B10:U10"/>
    <mergeCell ref="C32:E32"/>
    <mergeCell ref="C33:E33"/>
    <mergeCell ref="C34:E34"/>
    <mergeCell ref="C35:E35"/>
    <mergeCell ref="C36:E36"/>
    <mergeCell ref="C38:E38"/>
  </mergeCells>
  <printOptions/>
  <pageMargins left="0.787401575" right="0.787401575" top="0.984251969" bottom="0.984251969"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dimension ref="A1:X151"/>
  <sheetViews>
    <sheetView zoomScale="80" zoomScaleNormal="80" zoomScalePageLayoutView="0" workbookViewId="0" topLeftCell="A21">
      <selection activeCell="T19" sqref="T19"/>
    </sheetView>
  </sheetViews>
  <sheetFormatPr defaultColWidth="11.421875" defaultRowHeight="21.75" customHeight="1"/>
  <cols>
    <col min="1" max="1" width="21.140625" style="264" customWidth="1"/>
    <col min="2" max="2" width="44.28125" style="264" customWidth="1"/>
    <col min="3" max="3" width="16.8515625" style="264" customWidth="1"/>
    <col min="4" max="4" width="19.28125" style="264" customWidth="1"/>
    <col min="5" max="5" width="33.00390625" style="264" customWidth="1"/>
    <col min="6" max="6" width="17.140625" style="264" customWidth="1"/>
    <col min="7" max="16" width="14.7109375" style="264" customWidth="1"/>
    <col min="17" max="17" width="14.7109375" style="268" customWidth="1"/>
    <col min="18" max="20" width="14.7109375" style="264" customWidth="1"/>
    <col min="21" max="21" width="40.28125" style="264" customWidth="1"/>
    <col min="22" max="22" width="11.421875" style="264" customWidth="1"/>
    <col min="23" max="23" width="16.7109375" style="264" customWidth="1"/>
    <col min="24" max="29" width="11.421875" style="264" customWidth="1"/>
    <col min="30" max="30" width="10.00390625" style="264" customWidth="1"/>
    <col min="31" max="16384" width="11.421875" style="264" customWidth="1"/>
  </cols>
  <sheetData>
    <row r="1" spans="1:6" ht="21.75" customHeight="1">
      <c r="A1" s="298"/>
      <c r="B1" s="298" t="s">
        <v>318</v>
      </c>
      <c r="C1" s="298"/>
      <c r="D1" s="298"/>
      <c r="E1" s="298" t="s">
        <v>1</v>
      </c>
      <c r="F1" s="298"/>
    </row>
    <row r="2" spans="1:6" ht="21.75" customHeight="1">
      <c r="A2" s="298"/>
      <c r="B2" s="298" t="s">
        <v>2</v>
      </c>
      <c r="C2" s="298"/>
      <c r="D2" s="298"/>
      <c r="E2" s="298" t="s">
        <v>3</v>
      </c>
      <c r="F2" s="298"/>
    </row>
    <row r="3" spans="1:6" ht="21.75" customHeight="1">
      <c r="A3" s="298"/>
      <c r="B3" s="298" t="s">
        <v>4</v>
      </c>
      <c r="C3" s="298"/>
      <c r="D3" s="298"/>
      <c r="E3" s="298" t="s">
        <v>5</v>
      </c>
      <c r="F3" s="298"/>
    </row>
    <row r="4" spans="1:6" ht="21.75" customHeight="1">
      <c r="A4" s="298"/>
      <c r="B4" s="298" t="s">
        <v>6</v>
      </c>
      <c r="C4" s="298"/>
      <c r="D4" s="298"/>
      <c r="E4" s="298"/>
      <c r="F4" s="298"/>
    </row>
    <row r="5" spans="1:6" ht="21.75" customHeight="1">
      <c r="A5" s="299"/>
      <c r="B5" s="299" t="s">
        <v>7</v>
      </c>
      <c r="C5" s="299"/>
      <c r="D5" s="299"/>
      <c r="E5" s="299"/>
      <c r="F5" s="299"/>
    </row>
    <row r="6" spans="1:6" ht="21.75" customHeight="1">
      <c r="A6" s="299"/>
      <c r="B6" s="299" t="s">
        <v>8</v>
      </c>
      <c r="C6" s="299"/>
      <c r="D6" s="299"/>
      <c r="E6" s="299"/>
      <c r="F6" s="299"/>
    </row>
    <row r="7" spans="1:6" ht="21.75" customHeight="1">
      <c r="A7" s="300"/>
      <c r="B7" s="300"/>
      <c r="C7" s="300"/>
      <c r="D7" s="300"/>
      <c r="E7" s="300"/>
      <c r="F7" s="300"/>
    </row>
    <row r="8" spans="1:6" ht="21.75" customHeight="1">
      <c r="A8" s="300"/>
      <c r="B8" s="300"/>
      <c r="C8" s="300"/>
      <c r="D8" s="300"/>
      <c r="E8" s="300"/>
      <c r="F8" s="300"/>
    </row>
    <row r="9" spans="1:6" ht="21.75" customHeight="1">
      <c r="A9" s="300"/>
      <c r="B9" s="300"/>
      <c r="C9" s="300"/>
      <c r="D9" s="300"/>
      <c r="E9" s="300"/>
      <c r="F9" s="300"/>
    </row>
    <row r="10" spans="1:6" ht="21.75" customHeight="1">
      <c r="A10" s="300"/>
      <c r="B10" s="300"/>
      <c r="C10" s="300"/>
      <c r="D10" s="300"/>
      <c r="E10" s="300"/>
      <c r="F10" s="300"/>
    </row>
    <row r="11" spans="1:6" ht="21.75" customHeight="1">
      <c r="A11" s="300"/>
      <c r="B11" s="300"/>
      <c r="C11" s="300"/>
      <c r="D11" s="300"/>
      <c r="E11" s="300"/>
      <c r="F11" s="300"/>
    </row>
    <row r="12" spans="1:24" ht="21.75" customHeight="1">
      <c r="A12" s="524" t="s">
        <v>311</v>
      </c>
      <c r="B12" s="525"/>
      <c r="C12" s="525"/>
      <c r="D12" s="525"/>
      <c r="E12" s="525"/>
      <c r="F12" s="525"/>
      <c r="G12" s="525"/>
      <c r="H12" s="525"/>
      <c r="I12" s="525"/>
      <c r="J12" s="525"/>
      <c r="K12" s="525"/>
      <c r="L12" s="525"/>
      <c r="M12" s="525"/>
      <c r="N12" s="525"/>
      <c r="O12" s="525"/>
      <c r="P12" s="525"/>
      <c r="Q12" s="525"/>
      <c r="R12" s="525"/>
      <c r="S12" s="525"/>
      <c r="T12" s="525"/>
      <c r="U12" s="525"/>
      <c r="V12" s="525"/>
      <c r="W12" s="525"/>
      <c r="X12" s="525"/>
    </row>
    <row r="13" spans="1:6" ht="21.75" customHeight="1">
      <c r="A13" s="524" t="s">
        <v>339</v>
      </c>
      <c r="B13" s="532"/>
      <c r="C13" s="524"/>
      <c r="D13" s="524"/>
      <c r="E13" s="524"/>
      <c r="F13" s="524"/>
    </row>
    <row r="14" ht="21.75" customHeight="1" thickBot="1"/>
    <row r="15" spans="2:21" ht="49.5" customHeight="1" thickBot="1" thickTop="1">
      <c r="B15" s="256" t="s">
        <v>272</v>
      </c>
      <c r="C15" s="256" t="s">
        <v>9</v>
      </c>
      <c r="D15" s="533" t="s">
        <v>235</v>
      </c>
      <c r="E15" s="533"/>
      <c r="F15" s="257" t="s">
        <v>137</v>
      </c>
      <c r="G15" s="258" t="s">
        <v>176</v>
      </c>
      <c r="H15" s="258" t="s">
        <v>336</v>
      </c>
      <c r="I15" s="258" t="s">
        <v>177</v>
      </c>
      <c r="J15" s="258" t="s">
        <v>324</v>
      </c>
      <c r="K15" s="258" t="s">
        <v>178</v>
      </c>
      <c r="L15" s="258" t="s">
        <v>325</v>
      </c>
      <c r="M15" s="258" t="s">
        <v>179</v>
      </c>
      <c r="N15" s="258" t="s">
        <v>180</v>
      </c>
      <c r="O15" s="258" t="s">
        <v>326</v>
      </c>
      <c r="P15" s="258" t="s">
        <v>181</v>
      </c>
      <c r="Q15" s="258" t="s">
        <v>182</v>
      </c>
      <c r="R15" s="258" t="s">
        <v>183</v>
      </c>
      <c r="S15" s="258" t="s">
        <v>162</v>
      </c>
      <c r="T15" s="258" t="s">
        <v>184</v>
      </c>
      <c r="U15" s="258" t="s">
        <v>11</v>
      </c>
    </row>
    <row r="16" spans="2:21" ht="33" customHeight="1" thickBot="1" thickTop="1">
      <c r="B16" s="534" t="s">
        <v>12</v>
      </c>
      <c r="C16" s="531" t="s">
        <v>236</v>
      </c>
      <c r="D16" s="531"/>
      <c r="E16" s="531"/>
      <c r="F16" s="259">
        <f aca="true" t="shared" si="0" ref="F16:F22">SUM(G16:U16)</f>
        <v>12400</v>
      </c>
      <c r="G16" s="318">
        <v>1145</v>
      </c>
      <c r="H16" s="318"/>
      <c r="I16" s="318">
        <v>1503</v>
      </c>
      <c r="J16" s="318"/>
      <c r="K16" s="318">
        <v>1124</v>
      </c>
      <c r="L16" s="318"/>
      <c r="M16" s="318">
        <v>1671</v>
      </c>
      <c r="N16" s="318">
        <v>2623</v>
      </c>
      <c r="O16" s="318"/>
      <c r="P16" s="318">
        <v>2082</v>
      </c>
      <c r="Q16" s="318">
        <v>1974</v>
      </c>
      <c r="R16" s="318">
        <v>227</v>
      </c>
      <c r="S16" s="318">
        <f>+S17+S18+S19</f>
        <v>51</v>
      </c>
      <c r="T16" s="318"/>
      <c r="U16" s="319"/>
    </row>
    <row r="17" spans="2:21" ht="48.75" customHeight="1" thickBot="1" thickTop="1">
      <c r="B17" s="534"/>
      <c r="C17" s="537"/>
      <c r="D17" s="536" t="s">
        <v>237</v>
      </c>
      <c r="E17" s="260" t="s">
        <v>238</v>
      </c>
      <c r="F17" s="261">
        <f t="shared" si="0"/>
        <v>21</v>
      </c>
      <c r="G17" s="318">
        <v>3</v>
      </c>
      <c r="H17" s="318"/>
      <c r="I17" s="318">
        <v>0</v>
      </c>
      <c r="J17" s="318"/>
      <c r="K17" s="318">
        <v>8</v>
      </c>
      <c r="L17" s="318"/>
      <c r="M17" s="318">
        <v>1</v>
      </c>
      <c r="N17" s="318">
        <v>4</v>
      </c>
      <c r="O17" s="318"/>
      <c r="P17" s="318">
        <v>3</v>
      </c>
      <c r="Q17" s="318">
        <v>1</v>
      </c>
      <c r="R17" s="318">
        <v>0</v>
      </c>
      <c r="S17" s="318">
        <v>1</v>
      </c>
      <c r="T17" s="318"/>
      <c r="U17" s="319"/>
    </row>
    <row r="18" spans="2:21" ht="53.25" customHeight="1" thickBot="1" thickTop="1">
      <c r="B18" s="534"/>
      <c r="C18" s="538"/>
      <c r="D18" s="536"/>
      <c r="E18" s="260" t="s">
        <v>239</v>
      </c>
      <c r="F18" s="261">
        <f t="shared" si="0"/>
        <v>62</v>
      </c>
      <c r="G18" s="318">
        <v>8</v>
      </c>
      <c r="H18" s="318"/>
      <c r="I18" s="318">
        <v>1</v>
      </c>
      <c r="J18" s="318"/>
      <c r="K18" s="318">
        <v>6</v>
      </c>
      <c r="L18" s="318"/>
      <c r="M18" s="318">
        <v>2</v>
      </c>
      <c r="N18" s="318">
        <v>13</v>
      </c>
      <c r="O18" s="318"/>
      <c r="P18" s="318">
        <v>11</v>
      </c>
      <c r="Q18" s="318">
        <v>9</v>
      </c>
      <c r="R18" s="318">
        <v>3</v>
      </c>
      <c r="S18" s="318">
        <v>9</v>
      </c>
      <c r="T18" s="318"/>
      <c r="U18" s="319"/>
    </row>
    <row r="19" spans="2:21" ht="48.75" customHeight="1" thickBot="1" thickTop="1">
      <c r="B19" s="534"/>
      <c r="C19" s="538"/>
      <c r="D19" s="536"/>
      <c r="E19" s="260" t="s">
        <v>240</v>
      </c>
      <c r="F19" s="261">
        <f t="shared" si="0"/>
        <v>12317</v>
      </c>
      <c r="G19" s="318">
        <v>1134</v>
      </c>
      <c r="H19" s="318"/>
      <c r="I19" s="318">
        <v>1502</v>
      </c>
      <c r="J19" s="318"/>
      <c r="K19" s="318">
        <v>1110</v>
      </c>
      <c r="L19" s="318"/>
      <c r="M19" s="318">
        <v>1668</v>
      </c>
      <c r="N19" s="318">
        <v>2606</v>
      </c>
      <c r="O19" s="318"/>
      <c r="P19" s="318">
        <v>2068</v>
      </c>
      <c r="Q19" s="318">
        <v>1964</v>
      </c>
      <c r="R19" s="318">
        <v>224</v>
      </c>
      <c r="S19" s="318">
        <v>41</v>
      </c>
      <c r="T19" s="318"/>
      <c r="U19" s="319"/>
    </row>
    <row r="20" spans="2:21" ht="44.25" customHeight="1" thickBot="1" thickTop="1">
      <c r="B20" s="534"/>
      <c r="C20" s="531" t="s">
        <v>297</v>
      </c>
      <c r="D20" s="531"/>
      <c r="E20" s="531"/>
      <c r="F20" s="259">
        <f t="shared" si="0"/>
        <v>60</v>
      </c>
      <c r="G20" s="318">
        <v>8</v>
      </c>
      <c r="H20" s="318"/>
      <c r="I20" s="318">
        <v>1</v>
      </c>
      <c r="J20" s="318"/>
      <c r="K20" s="318">
        <v>6</v>
      </c>
      <c r="L20" s="318"/>
      <c r="M20" s="318">
        <v>2</v>
      </c>
      <c r="N20" s="318">
        <v>13</v>
      </c>
      <c r="O20" s="318"/>
      <c r="P20" s="318">
        <v>9</v>
      </c>
      <c r="Q20" s="318">
        <v>9</v>
      </c>
      <c r="R20" s="318">
        <v>3</v>
      </c>
      <c r="S20" s="318">
        <v>9</v>
      </c>
      <c r="T20" s="318"/>
      <c r="U20" s="319"/>
    </row>
    <row r="21" spans="2:21" ht="70.5" customHeight="1" thickBot="1" thickTop="1">
      <c r="B21" s="534"/>
      <c r="C21" s="538"/>
      <c r="D21" s="536" t="s">
        <v>242</v>
      </c>
      <c r="E21" s="260" t="s">
        <v>243</v>
      </c>
      <c r="F21" s="259">
        <f t="shared" si="0"/>
        <v>60</v>
      </c>
      <c r="G21" s="318">
        <v>8</v>
      </c>
      <c r="H21" s="318"/>
      <c r="I21" s="318">
        <v>1</v>
      </c>
      <c r="J21" s="318"/>
      <c r="K21" s="318">
        <v>6</v>
      </c>
      <c r="L21" s="318"/>
      <c r="M21" s="318">
        <v>2</v>
      </c>
      <c r="N21" s="318">
        <v>13</v>
      </c>
      <c r="O21" s="318"/>
      <c r="P21" s="318">
        <v>9</v>
      </c>
      <c r="Q21" s="318">
        <v>9</v>
      </c>
      <c r="R21" s="318">
        <v>3</v>
      </c>
      <c r="S21" s="318">
        <v>9</v>
      </c>
      <c r="T21" s="318"/>
      <c r="U21" s="319"/>
    </row>
    <row r="22" spans="2:21" ht="48.75" customHeight="1" thickBot="1" thickTop="1">
      <c r="B22" s="534"/>
      <c r="C22" s="538"/>
      <c r="D22" s="536"/>
      <c r="E22" s="260" t="s">
        <v>244</v>
      </c>
      <c r="F22" s="259">
        <f t="shared" si="0"/>
        <v>0</v>
      </c>
      <c r="G22" s="318"/>
      <c r="H22" s="318"/>
      <c r="I22" s="318"/>
      <c r="J22" s="318"/>
      <c r="K22" s="318"/>
      <c r="L22" s="318"/>
      <c r="M22" s="318"/>
      <c r="N22" s="318"/>
      <c r="O22" s="318"/>
      <c r="P22" s="318"/>
      <c r="Q22" s="318"/>
      <c r="R22" s="318"/>
      <c r="S22" s="318"/>
      <c r="T22" s="318"/>
      <c r="U22" s="319"/>
    </row>
    <row r="23" spans="2:21" ht="36" customHeight="1" thickBot="1" thickTop="1">
      <c r="B23" s="535"/>
      <c r="C23" s="531" t="s">
        <v>298</v>
      </c>
      <c r="D23" s="531"/>
      <c r="E23" s="531"/>
      <c r="F23" s="259">
        <f>+'DP'!B11</f>
        <v>3</v>
      </c>
      <c r="G23" s="318"/>
      <c r="H23" s="318"/>
      <c r="I23" s="318"/>
      <c r="J23" s="318"/>
      <c r="K23" s="318"/>
      <c r="L23" s="318"/>
      <c r="M23" s="318"/>
      <c r="N23" s="318"/>
      <c r="O23" s="318"/>
      <c r="P23" s="318"/>
      <c r="Q23" s="318"/>
      <c r="R23" s="318"/>
      <c r="S23" s="318"/>
      <c r="T23" s="318"/>
      <c r="U23" s="318"/>
    </row>
    <row r="24" spans="2:21" ht="37.5" customHeight="1" thickBot="1" thickTop="1">
      <c r="B24" s="539" t="s">
        <v>25</v>
      </c>
      <c r="C24" s="530" t="s">
        <v>246</v>
      </c>
      <c r="D24" s="531"/>
      <c r="E24" s="531"/>
      <c r="F24" s="259">
        <f>SUM(G24:U24)</f>
        <v>3401</v>
      </c>
      <c r="G24" s="318">
        <v>70</v>
      </c>
      <c r="H24" s="318">
        <v>30</v>
      </c>
      <c r="I24" s="318">
        <v>193</v>
      </c>
      <c r="J24" s="318">
        <v>118</v>
      </c>
      <c r="K24" s="318">
        <v>87</v>
      </c>
      <c r="L24" s="318">
        <v>33</v>
      </c>
      <c r="M24" s="318">
        <v>154</v>
      </c>
      <c r="N24" s="318">
        <v>254</v>
      </c>
      <c r="O24" s="318">
        <v>80</v>
      </c>
      <c r="P24" s="318">
        <v>518</v>
      </c>
      <c r="Q24" s="318">
        <v>320</v>
      </c>
      <c r="R24" s="318">
        <v>306</v>
      </c>
      <c r="S24" s="318">
        <v>483</v>
      </c>
      <c r="T24" s="318">
        <v>755</v>
      </c>
      <c r="U24" s="318"/>
    </row>
    <row r="25" spans="2:21" ht="37.5" customHeight="1" thickBot="1" thickTop="1">
      <c r="B25" s="540"/>
      <c r="C25" s="262"/>
      <c r="D25" s="545" t="s">
        <v>247</v>
      </c>
      <c r="E25" s="260" t="s">
        <v>248</v>
      </c>
      <c r="F25" s="259">
        <f>SUM(G25:U25)</f>
        <v>1009</v>
      </c>
      <c r="G25" s="318">
        <v>15</v>
      </c>
      <c r="H25" s="318">
        <v>5</v>
      </c>
      <c r="I25" s="318">
        <v>67</v>
      </c>
      <c r="J25" s="318">
        <v>38</v>
      </c>
      <c r="K25" s="318">
        <v>23</v>
      </c>
      <c r="L25" s="318">
        <v>9</v>
      </c>
      <c r="M25" s="318">
        <v>43</v>
      </c>
      <c r="N25" s="318">
        <v>46</v>
      </c>
      <c r="O25" s="318">
        <v>26</v>
      </c>
      <c r="P25" s="318">
        <v>180</v>
      </c>
      <c r="Q25" s="318">
        <v>73</v>
      </c>
      <c r="R25" s="318">
        <v>113</v>
      </c>
      <c r="S25" s="318">
        <v>172</v>
      </c>
      <c r="T25" s="318">
        <v>199</v>
      </c>
      <c r="U25" s="318"/>
    </row>
    <row r="26" spans="2:21" ht="21.75" customHeight="1" thickBot="1" thickTop="1">
      <c r="B26" s="540"/>
      <c r="C26" s="552"/>
      <c r="D26" s="546"/>
      <c r="E26" s="260" t="s">
        <v>249</v>
      </c>
      <c r="F26" s="259">
        <f>SUM(G26:U26)</f>
        <v>2224</v>
      </c>
      <c r="G26" s="318">
        <v>46</v>
      </c>
      <c r="H26" s="318">
        <v>24</v>
      </c>
      <c r="I26" s="318">
        <v>111</v>
      </c>
      <c r="J26" s="318">
        <v>78</v>
      </c>
      <c r="K26" s="318">
        <v>63</v>
      </c>
      <c r="L26" s="318">
        <v>24</v>
      </c>
      <c r="M26" s="318">
        <v>109</v>
      </c>
      <c r="N26" s="318">
        <v>206</v>
      </c>
      <c r="O26" s="318">
        <v>54</v>
      </c>
      <c r="P26" s="318">
        <v>328</v>
      </c>
      <c r="Q26" s="318">
        <v>244</v>
      </c>
      <c r="R26" s="318">
        <v>184</v>
      </c>
      <c r="S26" s="318">
        <v>284</v>
      </c>
      <c r="T26" s="318">
        <v>469</v>
      </c>
      <c r="U26" s="318"/>
    </row>
    <row r="27" spans="2:21" ht="43.5" customHeight="1" thickBot="1" thickTop="1">
      <c r="B27" s="540"/>
      <c r="C27" s="552"/>
      <c r="D27" s="547"/>
      <c r="E27" s="260" t="s">
        <v>198</v>
      </c>
      <c r="F27" s="259">
        <f>+F26+F25</f>
        <v>3233</v>
      </c>
      <c r="G27" s="318">
        <v>61</v>
      </c>
      <c r="H27" s="318">
        <v>29</v>
      </c>
      <c r="I27" s="318">
        <v>178</v>
      </c>
      <c r="J27" s="318">
        <v>116</v>
      </c>
      <c r="K27" s="318">
        <v>86</v>
      </c>
      <c r="L27" s="318">
        <v>33</v>
      </c>
      <c r="M27" s="318">
        <v>152</v>
      </c>
      <c r="N27" s="318">
        <v>252</v>
      </c>
      <c r="O27" s="318">
        <v>80</v>
      </c>
      <c r="P27" s="318">
        <v>508</v>
      </c>
      <c r="Q27" s="318">
        <v>317</v>
      </c>
      <c r="R27" s="318">
        <v>297</v>
      </c>
      <c r="S27" s="318">
        <v>456</v>
      </c>
      <c r="T27" s="318">
        <v>668</v>
      </c>
      <c r="U27" s="318"/>
    </row>
    <row r="28" spans="2:21" ht="43.5" customHeight="1" thickBot="1" thickTop="1">
      <c r="B28" s="540"/>
      <c r="C28" s="263"/>
      <c r="D28" s="545" t="s">
        <v>323</v>
      </c>
      <c r="E28" s="260" t="s">
        <v>251</v>
      </c>
      <c r="F28" s="259">
        <f>SUM(G28:U28)</f>
        <v>87</v>
      </c>
      <c r="G28" s="318">
        <v>3</v>
      </c>
      <c r="H28" s="318">
        <v>1</v>
      </c>
      <c r="I28" s="318">
        <v>10</v>
      </c>
      <c r="J28" s="318">
        <v>2</v>
      </c>
      <c r="K28" s="318">
        <v>1</v>
      </c>
      <c r="L28" s="318"/>
      <c r="M28" s="318">
        <v>1</v>
      </c>
      <c r="N28" s="318">
        <v>0</v>
      </c>
      <c r="O28" s="318"/>
      <c r="P28" s="318">
        <v>7</v>
      </c>
      <c r="Q28" s="318">
        <v>2</v>
      </c>
      <c r="R28" s="318">
        <v>6</v>
      </c>
      <c r="S28" s="318">
        <v>9</v>
      </c>
      <c r="T28" s="318">
        <v>45</v>
      </c>
      <c r="U28" s="318"/>
    </row>
    <row r="29" spans="2:21" ht="43.5" customHeight="1" thickBot="1" thickTop="1">
      <c r="B29" s="540"/>
      <c r="C29" s="265"/>
      <c r="D29" s="546"/>
      <c r="E29" s="260" t="s">
        <v>252</v>
      </c>
      <c r="F29" s="259">
        <f>SUM(G29:U29)</f>
        <v>81</v>
      </c>
      <c r="G29" s="318">
        <v>6</v>
      </c>
      <c r="H29" s="318">
        <v>0</v>
      </c>
      <c r="I29" s="318">
        <v>5</v>
      </c>
      <c r="J29" s="318">
        <v>0</v>
      </c>
      <c r="K29" s="318">
        <v>0</v>
      </c>
      <c r="L29" s="318"/>
      <c r="M29" s="318">
        <v>1</v>
      </c>
      <c r="N29" s="318">
        <v>2</v>
      </c>
      <c r="O29" s="318"/>
      <c r="P29" s="318">
        <v>3</v>
      </c>
      <c r="Q29" s="318">
        <v>1</v>
      </c>
      <c r="R29" s="318">
        <v>3</v>
      </c>
      <c r="S29" s="318">
        <v>18</v>
      </c>
      <c r="T29" s="318">
        <v>42</v>
      </c>
      <c r="U29" s="318"/>
    </row>
    <row r="30" spans="2:21" ht="43.5" customHeight="1" thickBot="1" thickTop="1">
      <c r="B30" s="540"/>
      <c r="C30" s="265"/>
      <c r="D30" s="547"/>
      <c r="E30" s="260" t="s">
        <v>198</v>
      </c>
      <c r="F30" s="259">
        <f>+F29+F28</f>
        <v>168</v>
      </c>
      <c r="G30" s="318">
        <v>9</v>
      </c>
      <c r="H30" s="318">
        <v>1</v>
      </c>
      <c r="I30" s="318">
        <v>15</v>
      </c>
      <c r="J30" s="318">
        <v>2</v>
      </c>
      <c r="K30" s="318">
        <v>1</v>
      </c>
      <c r="L30" s="318">
        <v>0</v>
      </c>
      <c r="M30" s="318">
        <v>2</v>
      </c>
      <c r="N30" s="318">
        <v>2</v>
      </c>
      <c r="O30" s="318">
        <v>0</v>
      </c>
      <c r="P30" s="318">
        <v>10</v>
      </c>
      <c r="Q30" s="318">
        <v>3</v>
      </c>
      <c r="R30" s="318">
        <v>9</v>
      </c>
      <c r="S30" s="318">
        <v>27</v>
      </c>
      <c r="T30" s="318">
        <v>87</v>
      </c>
      <c r="U30" s="318"/>
    </row>
    <row r="31" spans="2:21" ht="43.5" customHeight="1" thickBot="1" thickTop="1">
      <c r="B31" s="540"/>
      <c r="C31" s="548" t="s">
        <v>299</v>
      </c>
      <c r="D31" s="549"/>
      <c r="E31" s="550"/>
      <c r="F31" s="259">
        <f aca="true" t="shared" si="1" ref="F31:F42">SUM(G31:U31)</f>
        <v>0</v>
      </c>
      <c r="G31" s="318"/>
      <c r="H31" s="318"/>
      <c r="I31" s="318"/>
      <c r="J31" s="318"/>
      <c r="K31" s="318"/>
      <c r="L31" s="318"/>
      <c r="M31" s="318"/>
      <c r="N31" s="318"/>
      <c r="O31" s="318"/>
      <c r="P31" s="318"/>
      <c r="Q31" s="318"/>
      <c r="R31" s="318"/>
      <c r="S31" s="318"/>
      <c r="T31" s="318"/>
      <c r="U31" s="319"/>
    </row>
    <row r="32" spans="2:21" ht="43.5" customHeight="1" thickBot="1" thickTop="1">
      <c r="B32" s="541"/>
      <c r="C32" s="526" t="s">
        <v>300</v>
      </c>
      <c r="D32" s="527"/>
      <c r="E32" s="527"/>
      <c r="F32" s="259">
        <f t="shared" si="1"/>
        <v>3</v>
      </c>
      <c r="G32" s="318"/>
      <c r="H32" s="318"/>
      <c r="I32" s="318">
        <v>1</v>
      </c>
      <c r="J32" s="318"/>
      <c r="K32" s="318"/>
      <c r="L32" s="318"/>
      <c r="M32" s="318"/>
      <c r="N32" s="318">
        <v>1</v>
      </c>
      <c r="O32" s="318"/>
      <c r="P32" s="318"/>
      <c r="Q32" s="318"/>
      <c r="R32" s="318"/>
      <c r="S32" s="318">
        <v>1</v>
      </c>
      <c r="T32" s="318"/>
      <c r="U32" s="319"/>
    </row>
    <row r="33" spans="2:21" ht="43.5" customHeight="1" thickBot="1" thickTop="1">
      <c r="B33" s="542" t="s">
        <v>255</v>
      </c>
      <c r="C33" s="528" t="s">
        <v>305</v>
      </c>
      <c r="D33" s="529"/>
      <c r="E33" s="529"/>
      <c r="F33" s="259">
        <f t="shared" si="1"/>
        <v>868</v>
      </c>
      <c r="G33" s="318">
        <v>7</v>
      </c>
      <c r="H33" s="318">
        <v>2</v>
      </c>
      <c r="I33" s="318">
        <v>5</v>
      </c>
      <c r="J33" s="318">
        <v>0</v>
      </c>
      <c r="K33" s="318">
        <v>7</v>
      </c>
      <c r="L33" s="318">
        <v>2</v>
      </c>
      <c r="M33" s="318">
        <v>4</v>
      </c>
      <c r="N33" s="318">
        <v>40</v>
      </c>
      <c r="O33" s="318">
        <v>4</v>
      </c>
      <c r="P33" s="318"/>
      <c r="Q33" s="318">
        <v>173</v>
      </c>
      <c r="R33" s="318">
        <v>3</v>
      </c>
      <c r="S33" s="318">
        <v>8</v>
      </c>
      <c r="T33" s="318">
        <v>613</v>
      </c>
      <c r="U33" s="318"/>
    </row>
    <row r="34" spans="2:21" ht="43.5" customHeight="1" thickBot="1" thickTop="1">
      <c r="B34" s="543"/>
      <c r="C34" s="530" t="s">
        <v>306</v>
      </c>
      <c r="D34" s="531"/>
      <c r="E34" s="531"/>
      <c r="F34" s="259">
        <f t="shared" si="1"/>
        <v>124</v>
      </c>
      <c r="G34" s="318">
        <v>0</v>
      </c>
      <c r="H34" s="318">
        <v>0</v>
      </c>
      <c r="I34" s="318">
        <v>2</v>
      </c>
      <c r="J34" s="318">
        <v>0</v>
      </c>
      <c r="K34" s="318">
        <v>2</v>
      </c>
      <c r="L34" s="318">
        <v>2</v>
      </c>
      <c r="M34" s="318">
        <v>6</v>
      </c>
      <c r="N34" s="318">
        <v>36</v>
      </c>
      <c r="O34" s="318"/>
      <c r="P34" s="318">
        <v>34</v>
      </c>
      <c r="Q34" s="318">
        <v>8</v>
      </c>
      <c r="R34" s="318">
        <v>15</v>
      </c>
      <c r="S34" s="318">
        <v>0</v>
      </c>
      <c r="T34" s="318">
        <v>19</v>
      </c>
      <c r="U34" s="318"/>
    </row>
    <row r="35" spans="2:21" ht="43.5" customHeight="1" thickBot="1" thickTop="1">
      <c r="B35" s="543"/>
      <c r="C35" s="530" t="s">
        <v>307</v>
      </c>
      <c r="D35" s="531"/>
      <c r="E35" s="531"/>
      <c r="F35" s="259">
        <f t="shared" si="1"/>
        <v>0</v>
      </c>
      <c r="G35" s="318"/>
      <c r="H35" s="318"/>
      <c r="I35" s="318"/>
      <c r="K35" s="318"/>
      <c r="L35" s="318"/>
      <c r="M35" s="318"/>
      <c r="N35" s="318"/>
      <c r="O35" s="318"/>
      <c r="P35" s="318"/>
      <c r="Q35" s="318"/>
      <c r="R35" s="318"/>
      <c r="S35" s="318"/>
      <c r="T35" s="318">
        <v>0</v>
      </c>
      <c r="U35" s="318"/>
    </row>
    <row r="36" spans="2:21" ht="43.5" customHeight="1" thickBot="1" thickTop="1">
      <c r="B36" s="544"/>
      <c r="C36" s="530" t="s">
        <v>308</v>
      </c>
      <c r="D36" s="531"/>
      <c r="E36" s="531"/>
      <c r="F36" s="259">
        <f t="shared" si="1"/>
        <v>5</v>
      </c>
      <c r="G36" s="318">
        <v>0</v>
      </c>
      <c r="H36" s="318">
        <v>0</v>
      </c>
      <c r="I36" s="318"/>
      <c r="J36" s="318"/>
      <c r="K36" s="318">
        <v>2</v>
      </c>
      <c r="L36" s="318">
        <v>0</v>
      </c>
      <c r="M36" s="318"/>
      <c r="N36" s="318">
        <v>3</v>
      </c>
      <c r="O36" s="318"/>
      <c r="P36" s="318"/>
      <c r="Q36" s="318"/>
      <c r="R36" s="318"/>
      <c r="S36" s="318"/>
      <c r="T36" s="318">
        <v>0</v>
      </c>
      <c r="U36" s="318"/>
    </row>
    <row r="37" spans="2:21" ht="43.5" customHeight="1" thickBot="1" thickTop="1">
      <c r="B37" s="542" t="s">
        <v>260</v>
      </c>
      <c r="C37" s="530" t="s">
        <v>301</v>
      </c>
      <c r="D37" s="531"/>
      <c r="E37" s="531"/>
      <c r="F37" s="259">
        <f t="shared" si="1"/>
        <v>13</v>
      </c>
      <c r="G37" s="318">
        <v>1</v>
      </c>
      <c r="H37" s="318">
        <v>1</v>
      </c>
      <c r="I37" s="318">
        <v>1</v>
      </c>
      <c r="J37" s="318">
        <v>1</v>
      </c>
      <c r="K37" s="318">
        <v>1</v>
      </c>
      <c r="L37" s="318">
        <v>1</v>
      </c>
      <c r="M37" s="318">
        <v>1</v>
      </c>
      <c r="N37" s="318">
        <v>1</v>
      </c>
      <c r="O37" s="318">
        <v>1</v>
      </c>
      <c r="P37" s="318">
        <v>1</v>
      </c>
      <c r="Q37" s="318">
        <v>1</v>
      </c>
      <c r="R37" s="318"/>
      <c r="S37" s="318">
        <v>1</v>
      </c>
      <c r="T37" s="318">
        <v>1</v>
      </c>
      <c r="U37" s="318"/>
    </row>
    <row r="38" spans="2:21" ht="48" customHeight="1" thickBot="1" thickTop="1">
      <c r="B38" s="543"/>
      <c r="C38" s="553" t="s">
        <v>302</v>
      </c>
      <c r="D38" s="553"/>
      <c r="E38" s="530"/>
      <c r="F38" s="259">
        <f t="shared" si="1"/>
        <v>80</v>
      </c>
      <c r="G38" s="318">
        <v>12</v>
      </c>
      <c r="H38" s="318"/>
      <c r="I38" s="318">
        <v>12</v>
      </c>
      <c r="J38" s="318"/>
      <c r="K38" s="318">
        <v>8</v>
      </c>
      <c r="L38" s="318"/>
      <c r="M38" s="318">
        <v>9</v>
      </c>
      <c r="N38" s="318">
        <v>10</v>
      </c>
      <c r="O38" s="318"/>
      <c r="P38" s="318">
        <v>9</v>
      </c>
      <c r="Q38" s="318">
        <v>13</v>
      </c>
      <c r="R38" s="318">
        <v>6</v>
      </c>
      <c r="S38" s="318">
        <v>1</v>
      </c>
      <c r="T38" s="318">
        <v>0</v>
      </c>
      <c r="U38" s="318"/>
    </row>
    <row r="39" spans="2:21" ht="56.25" customHeight="1" thickBot="1" thickTop="1">
      <c r="B39" s="543"/>
      <c r="C39" s="530" t="s">
        <v>303</v>
      </c>
      <c r="D39" s="531"/>
      <c r="E39" s="531"/>
      <c r="F39" s="259">
        <f t="shared" si="1"/>
        <v>42</v>
      </c>
      <c r="G39" s="318">
        <v>3</v>
      </c>
      <c r="H39" s="318">
        <v>3</v>
      </c>
      <c r="I39" s="318">
        <v>3</v>
      </c>
      <c r="J39" s="318">
        <v>3</v>
      </c>
      <c r="K39" s="318">
        <v>3</v>
      </c>
      <c r="L39" s="318">
        <v>3</v>
      </c>
      <c r="M39" s="318">
        <v>3</v>
      </c>
      <c r="N39" s="318">
        <v>3</v>
      </c>
      <c r="O39" s="318">
        <v>3</v>
      </c>
      <c r="P39" s="318">
        <v>3</v>
      </c>
      <c r="Q39" s="318">
        <v>3</v>
      </c>
      <c r="R39" s="318">
        <v>3</v>
      </c>
      <c r="S39" s="318">
        <v>3</v>
      </c>
      <c r="T39" s="318">
        <v>3</v>
      </c>
      <c r="U39" s="318" t="s">
        <v>445</v>
      </c>
    </row>
    <row r="40" spans="2:21" ht="44.25" customHeight="1" thickBot="1" thickTop="1">
      <c r="B40" s="544"/>
      <c r="C40" s="530" t="s">
        <v>304</v>
      </c>
      <c r="D40" s="531"/>
      <c r="E40" s="551"/>
      <c r="F40" s="259">
        <f t="shared" si="1"/>
        <v>215</v>
      </c>
      <c r="G40" s="318">
        <v>36</v>
      </c>
      <c r="H40" s="318"/>
      <c r="I40" s="318">
        <v>36</v>
      </c>
      <c r="J40" s="318"/>
      <c r="K40" s="318">
        <v>24</v>
      </c>
      <c r="L40" s="318"/>
      <c r="M40" s="318">
        <v>18</v>
      </c>
      <c r="N40" s="318">
        <v>30</v>
      </c>
      <c r="O40" s="318"/>
      <c r="P40" s="318">
        <v>27</v>
      </c>
      <c r="Q40" s="318">
        <v>26</v>
      </c>
      <c r="R40" s="318">
        <v>18</v>
      </c>
      <c r="S40" s="318">
        <v>0</v>
      </c>
      <c r="T40" s="318">
        <v>0</v>
      </c>
      <c r="U40" s="318" t="s">
        <v>444</v>
      </c>
    </row>
    <row r="41" spans="2:21" ht="31.5" customHeight="1" thickBot="1" thickTop="1">
      <c r="B41" s="266" t="s">
        <v>266</v>
      </c>
      <c r="C41" s="530" t="s">
        <v>267</v>
      </c>
      <c r="D41" s="531"/>
      <c r="E41" s="551"/>
      <c r="F41" s="320">
        <f t="shared" si="1"/>
        <v>4936</v>
      </c>
      <c r="G41" s="321">
        <v>33</v>
      </c>
      <c r="H41" s="321"/>
      <c r="I41" s="321">
        <v>405</v>
      </c>
      <c r="J41" s="321"/>
      <c r="K41" s="321"/>
      <c r="L41" s="321"/>
      <c r="M41" s="321">
        <v>92</v>
      </c>
      <c r="N41" s="321"/>
      <c r="O41" s="321"/>
      <c r="P41" s="321">
        <v>1195</v>
      </c>
      <c r="Q41" s="321">
        <v>117</v>
      </c>
      <c r="R41" s="321">
        <v>247</v>
      </c>
      <c r="S41" s="321">
        <v>1603</v>
      </c>
      <c r="T41" s="321">
        <v>1244</v>
      </c>
      <c r="U41" s="321"/>
    </row>
    <row r="42" spans="2:21" ht="21.75" customHeight="1">
      <c r="B42" s="267"/>
      <c r="C42" s="267"/>
      <c r="D42" s="267"/>
      <c r="E42" s="322"/>
      <c r="F42" s="323">
        <f t="shared" si="1"/>
        <v>165</v>
      </c>
      <c r="G42" s="324">
        <v>13</v>
      </c>
      <c r="H42" s="324"/>
      <c r="I42" s="325"/>
      <c r="J42" s="325"/>
      <c r="K42" s="325"/>
      <c r="L42" s="325"/>
      <c r="M42" s="325">
        <v>5</v>
      </c>
      <c r="N42" s="325"/>
      <c r="O42" s="325"/>
      <c r="P42" s="325">
        <v>28</v>
      </c>
      <c r="Q42" s="325">
        <v>25</v>
      </c>
      <c r="R42" s="325">
        <v>16</v>
      </c>
      <c r="S42" s="325">
        <v>44</v>
      </c>
      <c r="T42" s="326">
        <v>34</v>
      </c>
      <c r="U42" s="327"/>
    </row>
    <row r="43" spans="2:20" ht="21.75" customHeight="1">
      <c r="B43" s="267"/>
      <c r="C43" s="267"/>
      <c r="D43" s="267"/>
      <c r="E43" s="267"/>
      <c r="F43" s="328"/>
      <c r="G43" s="267"/>
      <c r="H43" s="267"/>
      <c r="I43" s="267"/>
      <c r="J43" s="328"/>
      <c r="K43" s="328"/>
      <c r="L43" s="328"/>
      <c r="M43" s="328"/>
      <c r="N43" s="328"/>
      <c r="O43" s="328"/>
      <c r="P43" s="328"/>
      <c r="Q43" s="328"/>
      <c r="R43" s="328"/>
      <c r="S43" s="328"/>
      <c r="T43" s="268"/>
    </row>
    <row r="44" spans="1:19" ht="21.75" customHeight="1">
      <c r="A44" s="267"/>
      <c r="B44" s="267"/>
      <c r="C44" s="267"/>
      <c r="D44" s="267"/>
      <c r="E44" s="267"/>
      <c r="F44" s="267"/>
      <c r="G44" s="267"/>
      <c r="H44" s="267"/>
      <c r="I44" s="267"/>
      <c r="J44" s="267"/>
      <c r="K44" s="267"/>
      <c r="L44" s="267"/>
      <c r="M44" s="267"/>
      <c r="N44" s="267"/>
      <c r="O44" s="267"/>
      <c r="P44" s="267"/>
      <c r="Q44" s="267"/>
      <c r="R44" s="267"/>
      <c r="S44" s="268"/>
    </row>
    <row r="45" spans="1:19" ht="21.75" customHeight="1">
      <c r="A45" s="267"/>
      <c r="B45" s="267"/>
      <c r="C45" s="267"/>
      <c r="D45" s="267"/>
      <c r="E45" s="267"/>
      <c r="F45" s="267"/>
      <c r="G45" s="267"/>
      <c r="H45" s="267"/>
      <c r="I45" s="267"/>
      <c r="J45" s="267"/>
      <c r="K45" s="267"/>
      <c r="L45" s="267"/>
      <c r="M45" s="267"/>
      <c r="N45" s="267"/>
      <c r="O45" s="267"/>
      <c r="P45" s="267"/>
      <c r="Q45" s="267"/>
      <c r="R45" s="267"/>
      <c r="S45" s="268"/>
    </row>
    <row r="46" spans="1:19" ht="21.75" customHeight="1">
      <c r="A46" s="267"/>
      <c r="B46" s="267"/>
      <c r="C46" s="267"/>
      <c r="D46" s="267"/>
      <c r="E46" s="267"/>
      <c r="F46" s="267"/>
      <c r="G46" s="267"/>
      <c r="H46" s="267"/>
      <c r="I46" s="267"/>
      <c r="J46" s="267"/>
      <c r="K46" s="267"/>
      <c r="L46" s="267"/>
      <c r="M46" s="267"/>
      <c r="N46" s="267"/>
      <c r="O46" s="267"/>
      <c r="P46" s="267"/>
      <c r="Q46" s="267"/>
      <c r="R46" s="267"/>
      <c r="S46" s="268"/>
    </row>
    <row r="47" spans="1:19" ht="21.75" customHeight="1">
      <c r="A47" s="267"/>
      <c r="B47" s="267"/>
      <c r="C47" s="267"/>
      <c r="D47" s="267"/>
      <c r="E47" s="267"/>
      <c r="F47" s="267"/>
      <c r="G47" s="267"/>
      <c r="H47" s="267"/>
      <c r="I47" s="267"/>
      <c r="J47" s="267"/>
      <c r="K47" s="267"/>
      <c r="L47" s="267"/>
      <c r="M47" s="267"/>
      <c r="N47" s="267"/>
      <c r="O47" s="267"/>
      <c r="P47" s="267"/>
      <c r="Q47" s="267"/>
      <c r="R47" s="267"/>
      <c r="S47" s="268"/>
    </row>
    <row r="48" spans="1:19" ht="21.75" customHeight="1">
      <c r="A48" s="267"/>
      <c r="B48" s="267"/>
      <c r="C48" s="267"/>
      <c r="D48" s="267"/>
      <c r="E48" s="267"/>
      <c r="F48" s="267"/>
      <c r="G48" s="267"/>
      <c r="H48" s="267"/>
      <c r="I48" s="267"/>
      <c r="J48" s="267"/>
      <c r="K48" s="267"/>
      <c r="L48" s="267"/>
      <c r="M48" s="267"/>
      <c r="N48" s="267"/>
      <c r="O48" s="267"/>
      <c r="P48" s="267"/>
      <c r="Q48" s="267"/>
      <c r="R48" s="267"/>
      <c r="S48" s="268"/>
    </row>
    <row r="49" spans="1:19" ht="21.75" customHeight="1">
      <c r="A49" s="267"/>
      <c r="B49" s="267"/>
      <c r="C49" s="267"/>
      <c r="D49" s="267"/>
      <c r="E49" s="267"/>
      <c r="F49" s="267"/>
      <c r="G49" s="267"/>
      <c r="H49" s="267"/>
      <c r="I49" s="267"/>
      <c r="J49" s="267"/>
      <c r="K49" s="267"/>
      <c r="L49" s="267"/>
      <c r="M49" s="267"/>
      <c r="N49" s="267"/>
      <c r="O49" s="267"/>
      <c r="P49" s="267"/>
      <c r="Q49" s="267"/>
      <c r="R49" s="267"/>
      <c r="S49" s="268"/>
    </row>
    <row r="50" spans="1:19" ht="21.75" customHeight="1">
      <c r="A50" s="267"/>
      <c r="B50" s="267"/>
      <c r="C50" s="267"/>
      <c r="D50" s="267"/>
      <c r="E50" s="267"/>
      <c r="F50" s="267"/>
      <c r="G50" s="267"/>
      <c r="H50" s="267"/>
      <c r="I50" s="267"/>
      <c r="J50" s="267"/>
      <c r="K50" s="267"/>
      <c r="L50" s="267"/>
      <c r="M50" s="267"/>
      <c r="N50" s="267"/>
      <c r="O50" s="267"/>
      <c r="P50" s="267"/>
      <c r="Q50" s="267"/>
      <c r="R50" s="267"/>
      <c r="S50" s="268"/>
    </row>
    <row r="51" spans="1:19" ht="21.75" customHeight="1">
      <c r="A51" s="267"/>
      <c r="B51" s="267"/>
      <c r="C51" s="267"/>
      <c r="D51" s="267"/>
      <c r="E51" s="267"/>
      <c r="F51" s="267"/>
      <c r="G51" s="267"/>
      <c r="H51" s="267"/>
      <c r="I51" s="267"/>
      <c r="J51" s="267"/>
      <c r="K51" s="267"/>
      <c r="L51" s="267"/>
      <c r="M51" s="267"/>
      <c r="N51" s="267"/>
      <c r="O51" s="267"/>
      <c r="P51" s="267"/>
      <c r="Q51" s="267"/>
      <c r="R51" s="267"/>
      <c r="S51" s="268"/>
    </row>
    <row r="52" spans="1:19" ht="21.75" customHeight="1">
      <c r="A52" s="267"/>
      <c r="B52" s="267"/>
      <c r="C52" s="267"/>
      <c r="D52" s="267"/>
      <c r="E52" s="267"/>
      <c r="F52" s="267"/>
      <c r="G52" s="267"/>
      <c r="H52" s="267"/>
      <c r="I52" s="267"/>
      <c r="J52" s="267"/>
      <c r="K52" s="267"/>
      <c r="L52" s="267"/>
      <c r="M52" s="267"/>
      <c r="N52" s="267"/>
      <c r="O52" s="267"/>
      <c r="P52" s="267"/>
      <c r="Q52" s="267"/>
      <c r="R52" s="267"/>
      <c r="S52" s="268"/>
    </row>
    <row r="53" spans="1:19" ht="21.75" customHeight="1">
      <c r="A53" s="267"/>
      <c r="B53" s="267"/>
      <c r="C53" s="267"/>
      <c r="D53" s="267"/>
      <c r="E53" s="267"/>
      <c r="F53" s="267"/>
      <c r="G53" s="267"/>
      <c r="H53" s="267"/>
      <c r="I53" s="267"/>
      <c r="J53" s="267"/>
      <c r="K53" s="267"/>
      <c r="L53" s="267"/>
      <c r="M53" s="267"/>
      <c r="N53" s="267"/>
      <c r="O53" s="267"/>
      <c r="P53" s="267"/>
      <c r="Q53" s="267"/>
      <c r="R53" s="267"/>
      <c r="S53" s="268"/>
    </row>
    <row r="54" spans="1:19" ht="21.75" customHeight="1">
      <c r="A54" s="267"/>
      <c r="B54" s="267"/>
      <c r="C54" s="267"/>
      <c r="D54" s="267"/>
      <c r="E54" s="267"/>
      <c r="F54" s="267"/>
      <c r="G54" s="267"/>
      <c r="H54" s="267"/>
      <c r="I54" s="267"/>
      <c r="J54" s="267"/>
      <c r="K54" s="267"/>
      <c r="L54" s="267"/>
      <c r="M54" s="267"/>
      <c r="N54" s="267"/>
      <c r="O54" s="267"/>
      <c r="P54" s="267"/>
      <c r="Q54" s="267"/>
      <c r="R54" s="267"/>
      <c r="S54" s="268"/>
    </row>
    <row r="55" spans="1:19" ht="21.75" customHeight="1">
      <c r="A55" s="267"/>
      <c r="B55" s="267"/>
      <c r="C55" s="267"/>
      <c r="D55" s="267"/>
      <c r="E55" s="267"/>
      <c r="F55" s="267"/>
      <c r="G55" s="267"/>
      <c r="H55" s="267"/>
      <c r="I55" s="267"/>
      <c r="J55" s="267"/>
      <c r="K55" s="267"/>
      <c r="L55" s="267"/>
      <c r="M55" s="267"/>
      <c r="N55" s="267"/>
      <c r="O55" s="267"/>
      <c r="P55" s="267"/>
      <c r="Q55" s="267"/>
      <c r="R55" s="267"/>
      <c r="S55" s="268"/>
    </row>
    <row r="56" spans="1:19" ht="21.75" customHeight="1">
      <c r="A56" s="267"/>
      <c r="B56" s="267"/>
      <c r="C56" s="267"/>
      <c r="D56" s="267"/>
      <c r="E56" s="267"/>
      <c r="F56" s="267"/>
      <c r="G56" s="267"/>
      <c r="H56" s="267"/>
      <c r="I56" s="267"/>
      <c r="J56" s="267"/>
      <c r="K56" s="267"/>
      <c r="L56" s="267"/>
      <c r="M56" s="267"/>
      <c r="N56" s="267"/>
      <c r="O56" s="267"/>
      <c r="P56" s="267"/>
      <c r="Q56" s="267"/>
      <c r="R56" s="267"/>
      <c r="S56" s="268"/>
    </row>
    <row r="57" spans="1:19" ht="21.75" customHeight="1">
      <c r="A57" s="267"/>
      <c r="B57" s="267"/>
      <c r="C57" s="267"/>
      <c r="D57" s="267"/>
      <c r="E57" s="267"/>
      <c r="F57" s="267"/>
      <c r="G57" s="267"/>
      <c r="H57" s="267"/>
      <c r="I57" s="267"/>
      <c r="J57" s="267"/>
      <c r="K57" s="267"/>
      <c r="L57" s="267"/>
      <c r="M57" s="267"/>
      <c r="N57" s="267"/>
      <c r="O57" s="267"/>
      <c r="P57" s="267"/>
      <c r="Q57" s="267"/>
      <c r="R57" s="267"/>
      <c r="S57" s="268"/>
    </row>
    <row r="58" spans="1:19" ht="21.75" customHeight="1">
      <c r="A58" s="267"/>
      <c r="B58" s="267"/>
      <c r="C58" s="267"/>
      <c r="D58" s="267"/>
      <c r="E58" s="267"/>
      <c r="F58" s="267"/>
      <c r="G58" s="267"/>
      <c r="H58" s="267"/>
      <c r="I58" s="267"/>
      <c r="J58" s="267"/>
      <c r="K58" s="267"/>
      <c r="L58" s="267"/>
      <c r="M58" s="267"/>
      <c r="N58" s="267"/>
      <c r="O58" s="267"/>
      <c r="P58" s="267"/>
      <c r="Q58" s="267"/>
      <c r="R58" s="267"/>
      <c r="S58" s="268"/>
    </row>
    <row r="59" spans="1:19" ht="21.75" customHeight="1">
      <c r="A59" s="267"/>
      <c r="B59" s="267"/>
      <c r="C59" s="267"/>
      <c r="D59" s="267"/>
      <c r="E59" s="267"/>
      <c r="F59" s="267"/>
      <c r="G59" s="267"/>
      <c r="H59" s="267"/>
      <c r="I59" s="267"/>
      <c r="J59" s="267"/>
      <c r="K59" s="267"/>
      <c r="L59" s="267"/>
      <c r="M59" s="267"/>
      <c r="N59" s="267"/>
      <c r="O59" s="267"/>
      <c r="P59" s="267"/>
      <c r="Q59" s="267"/>
      <c r="R59" s="267"/>
      <c r="S59" s="268"/>
    </row>
    <row r="60" spans="1:19" ht="21.75" customHeight="1">
      <c r="A60" s="267"/>
      <c r="B60" s="267"/>
      <c r="C60" s="267"/>
      <c r="D60" s="267"/>
      <c r="E60" s="267"/>
      <c r="F60" s="267"/>
      <c r="G60" s="267"/>
      <c r="H60" s="267"/>
      <c r="I60" s="267"/>
      <c r="J60" s="267"/>
      <c r="K60" s="267"/>
      <c r="L60" s="267"/>
      <c r="M60" s="267"/>
      <c r="N60" s="267"/>
      <c r="O60" s="267"/>
      <c r="P60" s="267"/>
      <c r="Q60" s="267"/>
      <c r="R60" s="267"/>
      <c r="S60" s="268"/>
    </row>
    <row r="61" spans="1:19" ht="21.75" customHeight="1">
      <c r="A61" s="267"/>
      <c r="B61" s="267"/>
      <c r="C61" s="267"/>
      <c r="D61" s="267"/>
      <c r="E61" s="267"/>
      <c r="F61" s="267"/>
      <c r="G61" s="267"/>
      <c r="H61" s="267"/>
      <c r="I61" s="267"/>
      <c r="J61" s="267"/>
      <c r="K61" s="267"/>
      <c r="L61" s="267"/>
      <c r="M61" s="267"/>
      <c r="N61" s="267"/>
      <c r="O61" s="267"/>
      <c r="P61" s="267"/>
      <c r="Q61" s="267"/>
      <c r="R61" s="267"/>
      <c r="S61" s="268"/>
    </row>
    <row r="62" spans="1:19" ht="21.75" customHeight="1">
      <c r="A62" s="267"/>
      <c r="B62" s="267"/>
      <c r="C62" s="267"/>
      <c r="D62" s="267"/>
      <c r="E62" s="267"/>
      <c r="F62" s="267"/>
      <c r="G62" s="267"/>
      <c r="H62" s="267"/>
      <c r="I62" s="267"/>
      <c r="J62" s="267"/>
      <c r="K62" s="267"/>
      <c r="L62" s="267"/>
      <c r="M62" s="267"/>
      <c r="N62" s="267"/>
      <c r="O62" s="267"/>
      <c r="P62" s="267"/>
      <c r="Q62" s="267"/>
      <c r="R62" s="267"/>
      <c r="S62" s="268"/>
    </row>
    <row r="63" spans="1:19" ht="21.75" customHeight="1">
      <c r="A63" s="267"/>
      <c r="B63" s="267"/>
      <c r="C63" s="267"/>
      <c r="D63" s="267"/>
      <c r="E63" s="267"/>
      <c r="F63" s="267"/>
      <c r="G63" s="267"/>
      <c r="H63" s="267"/>
      <c r="I63" s="267"/>
      <c r="J63" s="267"/>
      <c r="K63" s="267"/>
      <c r="L63" s="267"/>
      <c r="M63" s="267"/>
      <c r="N63" s="267"/>
      <c r="O63" s="267"/>
      <c r="P63" s="267"/>
      <c r="Q63" s="267"/>
      <c r="R63" s="267"/>
      <c r="S63" s="268"/>
    </row>
    <row r="64" spans="1:19" ht="21.75" customHeight="1">
      <c r="A64" s="267"/>
      <c r="B64" s="267"/>
      <c r="C64" s="267"/>
      <c r="D64" s="267"/>
      <c r="E64" s="267"/>
      <c r="F64" s="267"/>
      <c r="G64" s="267"/>
      <c r="H64" s="267"/>
      <c r="I64" s="267"/>
      <c r="J64" s="267"/>
      <c r="K64" s="267"/>
      <c r="L64" s="267"/>
      <c r="M64" s="267"/>
      <c r="N64" s="267"/>
      <c r="O64" s="267"/>
      <c r="P64" s="267"/>
      <c r="Q64" s="267"/>
      <c r="R64" s="267"/>
      <c r="S64" s="268"/>
    </row>
    <row r="65" spans="1:19" ht="21.75" customHeight="1">
      <c r="A65" s="267"/>
      <c r="B65" s="267"/>
      <c r="C65" s="267"/>
      <c r="D65" s="267"/>
      <c r="E65" s="267"/>
      <c r="F65" s="267"/>
      <c r="G65" s="267"/>
      <c r="H65" s="267"/>
      <c r="I65" s="267"/>
      <c r="J65" s="267"/>
      <c r="K65" s="267"/>
      <c r="L65" s="267"/>
      <c r="M65" s="267"/>
      <c r="N65" s="267"/>
      <c r="O65" s="267"/>
      <c r="P65" s="267"/>
      <c r="Q65" s="267"/>
      <c r="R65" s="267"/>
      <c r="S65" s="268"/>
    </row>
    <row r="66" spans="1:19" ht="21.75" customHeight="1">
      <c r="A66" s="267"/>
      <c r="B66" s="267"/>
      <c r="C66" s="267"/>
      <c r="D66" s="267"/>
      <c r="E66" s="267"/>
      <c r="F66" s="267"/>
      <c r="G66" s="267"/>
      <c r="H66" s="267"/>
      <c r="I66" s="267"/>
      <c r="J66" s="267"/>
      <c r="K66" s="267"/>
      <c r="L66" s="267"/>
      <c r="M66" s="267"/>
      <c r="N66" s="267"/>
      <c r="O66" s="267"/>
      <c r="P66" s="267"/>
      <c r="Q66" s="267"/>
      <c r="R66" s="267"/>
      <c r="S66" s="268"/>
    </row>
    <row r="67" spans="1:19" ht="21.75" customHeight="1">
      <c r="A67" s="267"/>
      <c r="B67" s="267"/>
      <c r="C67" s="267"/>
      <c r="D67" s="267"/>
      <c r="E67" s="267"/>
      <c r="F67" s="267"/>
      <c r="G67" s="267"/>
      <c r="H67" s="267"/>
      <c r="I67" s="267"/>
      <c r="J67" s="267"/>
      <c r="K67" s="267"/>
      <c r="L67" s="267"/>
      <c r="M67" s="267"/>
      <c r="N67" s="267"/>
      <c r="O67" s="267"/>
      <c r="P67" s="267"/>
      <c r="Q67" s="267"/>
      <c r="R67" s="267"/>
      <c r="S67" s="268"/>
    </row>
    <row r="68" spans="1:19" ht="21.75" customHeight="1">
      <c r="A68" s="267"/>
      <c r="B68" s="267"/>
      <c r="C68" s="267"/>
      <c r="D68" s="267"/>
      <c r="E68" s="267"/>
      <c r="F68" s="267"/>
      <c r="G68" s="267"/>
      <c r="H68" s="267"/>
      <c r="I68" s="267"/>
      <c r="J68" s="267"/>
      <c r="K68" s="267"/>
      <c r="L68" s="267"/>
      <c r="M68" s="267"/>
      <c r="N68" s="267"/>
      <c r="O68" s="267"/>
      <c r="P68" s="267"/>
      <c r="Q68" s="267"/>
      <c r="R68" s="267"/>
      <c r="S68" s="268"/>
    </row>
    <row r="69" spans="1:19" ht="21.75" customHeight="1">
      <c r="A69" s="267"/>
      <c r="B69" s="267"/>
      <c r="C69" s="267"/>
      <c r="D69" s="267"/>
      <c r="E69" s="267"/>
      <c r="F69" s="267"/>
      <c r="G69" s="267"/>
      <c r="H69" s="267"/>
      <c r="I69" s="267"/>
      <c r="J69" s="267"/>
      <c r="K69" s="267"/>
      <c r="L69" s="267"/>
      <c r="M69" s="267"/>
      <c r="N69" s="267"/>
      <c r="O69" s="267"/>
      <c r="P69" s="267"/>
      <c r="Q69" s="267"/>
      <c r="R69" s="267"/>
      <c r="S69" s="268"/>
    </row>
    <row r="70" spans="1:19" ht="21.75" customHeight="1">
      <c r="A70" s="267"/>
      <c r="B70" s="267"/>
      <c r="C70" s="267"/>
      <c r="D70" s="267"/>
      <c r="E70" s="267"/>
      <c r="F70" s="267"/>
      <c r="G70" s="267"/>
      <c r="H70" s="267"/>
      <c r="I70" s="267"/>
      <c r="J70" s="267"/>
      <c r="K70" s="267"/>
      <c r="L70" s="267"/>
      <c r="M70" s="267"/>
      <c r="N70" s="267"/>
      <c r="O70" s="267"/>
      <c r="P70" s="267"/>
      <c r="Q70" s="267"/>
      <c r="R70" s="267"/>
      <c r="S70" s="268"/>
    </row>
    <row r="71" spans="1:19" ht="21.75" customHeight="1">
      <c r="A71" s="267"/>
      <c r="B71" s="267"/>
      <c r="C71" s="267"/>
      <c r="D71" s="267"/>
      <c r="E71" s="267"/>
      <c r="F71" s="267"/>
      <c r="G71" s="267"/>
      <c r="H71" s="267"/>
      <c r="I71" s="267"/>
      <c r="J71" s="267"/>
      <c r="K71" s="267"/>
      <c r="L71" s="267"/>
      <c r="M71" s="267"/>
      <c r="N71" s="267"/>
      <c r="O71" s="267"/>
      <c r="P71" s="267"/>
      <c r="Q71" s="267"/>
      <c r="R71" s="267"/>
      <c r="S71" s="268"/>
    </row>
    <row r="72" spans="1:19" ht="21.75" customHeight="1">
      <c r="A72" s="267"/>
      <c r="B72" s="267"/>
      <c r="C72" s="267"/>
      <c r="D72" s="267"/>
      <c r="E72" s="267"/>
      <c r="F72" s="267"/>
      <c r="G72" s="267"/>
      <c r="H72" s="267"/>
      <c r="I72" s="267"/>
      <c r="J72" s="267"/>
      <c r="K72" s="267"/>
      <c r="L72" s="267"/>
      <c r="M72" s="267"/>
      <c r="N72" s="267"/>
      <c r="O72" s="267"/>
      <c r="P72" s="267"/>
      <c r="Q72" s="267"/>
      <c r="R72" s="267"/>
      <c r="S72" s="268"/>
    </row>
    <row r="73" spans="1:19" ht="21.75" customHeight="1">
      <c r="A73" s="267"/>
      <c r="B73" s="267"/>
      <c r="C73" s="267"/>
      <c r="D73" s="267"/>
      <c r="E73" s="267"/>
      <c r="F73" s="267"/>
      <c r="G73" s="267"/>
      <c r="H73" s="267"/>
      <c r="I73" s="267"/>
      <c r="J73" s="267"/>
      <c r="K73" s="267"/>
      <c r="L73" s="267"/>
      <c r="M73" s="267"/>
      <c r="N73" s="267"/>
      <c r="O73" s="267"/>
      <c r="P73" s="267"/>
      <c r="Q73" s="267"/>
      <c r="R73" s="267"/>
      <c r="S73" s="268"/>
    </row>
    <row r="74" spans="1:19" ht="21.75" customHeight="1">
      <c r="A74" s="267"/>
      <c r="B74" s="267"/>
      <c r="C74" s="267"/>
      <c r="D74" s="267"/>
      <c r="E74" s="267"/>
      <c r="F74" s="267"/>
      <c r="G74" s="267"/>
      <c r="H74" s="267"/>
      <c r="I74" s="267"/>
      <c r="J74" s="267"/>
      <c r="K74" s="267"/>
      <c r="L74" s="267"/>
      <c r="M74" s="267"/>
      <c r="N74" s="267"/>
      <c r="O74" s="267"/>
      <c r="P74" s="267"/>
      <c r="Q74" s="267"/>
      <c r="R74" s="267"/>
      <c r="S74" s="268"/>
    </row>
    <row r="75" spans="1:19" ht="21.75" customHeight="1">
      <c r="A75" s="267"/>
      <c r="B75" s="267"/>
      <c r="C75" s="267"/>
      <c r="D75" s="267"/>
      <c r="E75" s="267"/>
      <c r="F75" s="267"/>
      <c r="G75" s="267"/>
      <c r="H75" s="267"/>
      <c r="I75" s="267"/>
      <c r="J75" s="267"/>
      <c r="K75" s="267"/>
      <c r="L75" s="267"/>
      <c r="M75" s="267"/>
      <c r="N75" s="267"/>
      <c r="O75" s="267"/>
      <c r="P75" s="267"/>
      <c r="Q75" s="267"/>
      <c r="R75" s="267"/>
      <c r="S75" s="268"/>
    </row>
    <row r="76" spans="1:19" ht="21.75" customHeight="1">
      <c r="A76" s="267"/>
      <c r="B76" s="267"/>
      <c r="C76" s="267"/>
      <c r="D76" s="267"/>
      <c r="E76" s="267"/>
      <c r="F76" s="267"/>
      <c r="G76" s="267"/>
      <c r="H76" s="267"/>
      <c r="I76" s="267"/>
      <c r="J76" s="267"/>
      <c r="K76" s="267"/>
      <c r="L76" s="267"/>
      <c r="M76" s="267"/>
      <c r="N76" s="267"/>
      <c r="O76" s="267"/>
      <c r="P76" s="267"/>
      <c r="Q76" s="267"/>
      <c r="R76" s="267"/>
      <c r="S76" s="268"/>
    </row>
    <row r="77" spans="1:19" ht="21.75" customHeight="1">
      <c r="A77" s="267"/>
      <c r="B77" s="267"/>
      <c r="C77" s="267"/>
      <c r="D77" s="267"/>
      <c r="E77" s="267"/>
      <c r="F77" s="267"/>
      <c r="G77" s="267"/>
      <c r="H77" s="267"/>
      <c r="I77" s="267"/>
      <c r="J77" s="267"/>
      <c r="K77" s="267"/>
      <c r="L77" s="267"/>
      <c r="M77" s="267"/>
      <c r="N77" s="267"/>
      <c r="O77" s="267"/>
      <c r="P77" s="267"/>
      <c r="Q77" s="267"/>
      <c r="R77" s="267"/>
      <c r="S77" s="268"/>
    </row>
    <row r="78" spans="1:19" ht="21.75" customHeight="1">
      <c r="A78" s="267"/>
      <c r="B78" s="267"/>
      <c r="C78" s="267"/>
      <c r="D78" s="267"/>
      <c r="E78" s="267"/>
      <c r="F78" s="267"/>
      <c r="G78" s="267"/>
      <c r="H78" s="267"/>
      <c r="I78" s="267"/>
      <c r="J78" s="267"/>
      <c r="K78" s="267"/>
      <c r="L78" s="267"/>
      <c r="M78" s="267"/>
      <c r="N78" s="267"/>
      <c r="O78" s="267"/>
      <c r="P78" s="267"/>
      <c r="Q78" s="267"/>
      <c r="R78" s="267"/>
      <c r="S78" s="268"/>
    </row>
    <row r="79" spans="1:19" ht="21.75" customHeight="1">
      <c r="A79" s="267"/>
      <c r="B79" s="267"/>
      <c r="C79" s="267"/>
      <c r="D79" s="267"/>
      <c r="E79" s="267"/>
      <c r="F79" s="267"/>
      <c r="G79" s="267"/>
      <c r="H79" s="267"/>
      <c r="I79" s="267"/>
      <c r="J79" s="267"/>
      <c r="K79" s="267"/>
      <c r="L79" s="267"/>
      <c r="M79" s="267"/>
      <c r="N79" s="267"/>
      <c r="O79" s="267"/>
      <c r="P79" s="267"/>
      <c r="Q79" s="267"/>
      <c r="R79" s="267"/>
      <c r="S79" s="268"/>
    </row>
    <row r="80" spans="1:19" ht="21.75" customHeight="1">
      <c r="A80" s="267"/>
      <c r="B80" s="267"/>
      <c r="C80" s="267"/>
      <c r="D80" s="267"/>
      <c r="E80" s="267"/>
      <c r="F80" s="267"/>
      <c r="G80" s="267"/>
      <c r="H80" s="267"/>
      <c r="I80" s="267"/>
      <c r="J80" s="267"/>
      <c r="K80" s="267"/>
      <c r="L80" s="267"/>
      <c r="M80" s="267"/>
      <c r="N80" s="267"/>
      <c r="O80" s="267"/>
      <c r="P80" s="267"/>
      <c r="Q80" s="267"/>
      <c r="R80" s="267"/>
      <c r="S80" s="268"/>
    </row>
    <row r="81" spans="1:19" ht="21.75" customHeight="1">
      <c r="A81" s="267"/>
      <c r="B81" s="267"/>
      <c r="C81" s="267"/>
      <c r="D81" s="267"/>
      <c r="E81" s="267"/>
      <c r="F81" s="267"/>
      <c r="G81" s="267"/>
      <c r="H81" s="267"/>
      <c r="I81" s="267"/>
      <c r="J81" s="267"/>
      <c r="K81" s="267"/>
      <c r="L81" s="267"/>
      <c r="M81" s="267"/>
      <c r="N81" s="267"/>
      <c r="O81" s="267"/>
      <c r="P81" s="267"/>
      <c r="Q81" s="267"/>
      <c r="R81" s="267"/>
      <c r="S81" s="268"/>
    </row>
    <row r="82" spans="1:19" ht="21.75" customHeight="1">
      <c r="A82" s="267"/>
      <c r="B82" s="267"/>
      <c r="C82" s="267"/>
      <c r="D82" s="267"/>
      <c r="E82" s="267"/>
      <c r="F82" s="267"/>
      <c r="G82" s="267"/>
      <c r="H82" s="267"/>
      <c r="I82" s="267"/>
      <c r="J82" s="267"/>
      <c r="K82" s="267"/>
      <c r="L82" s="267"/>
      <c r="M82" s="267"/>
      <c r="N82" s="267"/>
      <c r="O82" s="267"/>
      <c r="P82" s="267"/>
      <c r="Q82" s="267"/>
      <c r="R82" s="267"/>
      <c r="S82" s="268"/>
    </row>
    <row r="83" spans="1:19" ht="21.75" customHeight="1">
      <c r="A83" s="267"/>
      <c r="B83" s="267"/>
      <c r="C83" s="267"/>
      <c r="D83" s="267"/>
      <c r="E83" s="267"/>
      <c r="F83" s="267"/>
      <c r="G83" s="267"/>
      <c r="H83" s="267"/>
      <c r="I83" s="267"/>
      <c r="J83" s="267"/>
      <c r="K83" s="267"/>
      <c r="L83" s="267"/>
      <c r="M83" s="267"/>
      <c r="N83" s="267"/>
      <c r="O83" s="267"/>
      <c r="P83" s="267"/>
      <c r="Q83" s="267"/>
      <c r="R83" s="267"/>
      <c r="S83" s="268"/>
    </row>
    <row r="84" spans="1:19" ht="21.75" customHeight="1">
      <c r="A84" s="267"/>
      <c r="B84" s="267"/>
      <c r="C84" s="267"/>
      <c r="D84" s="267"/>
      <c r="E84" s="267"/>
      <c r="F84" s="267"/>
      <c r="G84" s="267"/>
      <c r="H84" s="267"/>
      <c r="I84" s="267"/>
      <c r="J84" s="267"/>
      <c r="K84" s="267"/>
      <c r="L84" s="267"/>
      <c r="M84" s="267"/>
      <c r="N84" s="267"/>
      <c r="O84" s="267"/>
      <c r="P84" s="267"/>
      <c r="Q84" s="267"/>
      <c r="R84" s="267"/>
      <c r="S84" s="268"/>
    </row>
    <row r="85" spans="1:19" ht="21.75" customHeight="1">
      <c r="A85" s="267"/>
      <c r="B85" s="267"/>
      <c r="C85" s="267"/>
      <c r="D85" s="267"/>
      <c r="E85" s="267"/>
      <c r="F85" s="267"/>
      <c r="G85" s="267"/>
      <c r="H85" s="267"/>
      <c r="I85" s="267"/>
      <c r="J85" s="267"/>
      <c r="K85" s="267"/>
      <c r="L85" s="267"/>
      <c r="M85" s="267"/>
      <c r="N85" s="267"/>
      <c r="O85" s="267"/>
      <c r="P85" s="267"/>
      <c r="Q85" s="267"/>
      <c r="R85" s="267"/>
      <c r="S85" s="268"/>
    </row>
    <row r="86" spans="1:19" ht="21.75" customHeight="1">
      <c r="A86" s="267"/>
      <c r="B86" s="267"/>
      <c r="C86" s="267"/>
      <c r="D86" s="267"/>
      <c r="E86" s="267"/>
      <c r="F86" s="267"/>
      <c r="G86" s="267"/>
      <c r="H86" s="267"/>
      <c r="I86" s="267"/>
      <c r="J86" s="267"/>
      <c r="K86" s="267"/>
      <c r="L86" s="267"/>
      <c r="M86" s="267"/>
      <c r="N86" s="267"/>
      <c r="O86" s="267"/>
      <c r="P86" s="267"/>
      <c r="Q86" s="267"/>
      <c r="R86" s="267"/>
      <c r="S86" s="268"/>
    </row>
    <row r="87" spans="1:19" ht="21.75" customHeight="1">
      <c r="A87" s="267"/>
      <c r="B87" s="267"/>
      <c r="C87" s="267"/>
      <c r="D87" s="267"/>
      <c r="E87" s="267"/>
      <c r="F87" s="267"/>
      <c r="G87" s="267"/>
      <c r="H87" s="267"/>
      <c r="I87" s="267"/>
      <c r="J87" s="267"/>
      <c r="K87" s="267"/>
      <c r="L87" s="267"/>
      <c r="M87" s="267"/>
      <c r="N87" s="267"/>
      <c r="O87" s="267"/>
      <c r="P87" s="267"/>
      <c r="Q87" s="267"/>
      <c r="R87" s="267"/>
      <c r="S87" s="268"/>
    </row>
    <row r="88" spans="1:19" ht="21.75" customHeight="1">
      <c r="A88" s="267"/>
      <c r="B88" s="267"/>
      <c r="C88" s="267"/>
      <c r="D88" s="267"/>
      <c r="E88" s="267"/>
      <c r="F88" s="267"/>
      <c r="G88" s="267"/>
      <c r="H88" s="267"/>
      <c r="I88" s="267"/>
      <c r="J88" s="267"/>
      <c r="K88" s="267"/>
      <c r="L88" s="267"/>
      <c r="M88" s="267"/>
      <c r="N88" s="267"/>
      <c r="O88" s="267"/>
      <c r="P88" s="267"/>
      <c r="Q88" s="267"/>
      <c r="R88" s="267"/>
      <c r="S88" s="268"/>
    </row>
    <row r="89" spans="1:19" ht="21.75" customHeight="1">
      <c r="A89" s="267"/>
      <c r="B89" s="267"/>
      <c r="C89" s="267"/>
      <c r="D89" s="267"/>
      <c r="E89" s="267"/>
      <c r="F89" s="267"/>
      <c r="G89" s="267"/>
      <c r="H89" s="267"/>
      <c r="I89" s="267"/>
      <c r="J89" s="267"/>
      <c r="K89" s="267"/>
      <c r="L89" s="267"/>
      <c r="M89" s="267"/>
      <c r="N89" s="267"/>
      <c r="O89" s="267"/>
      <c r="P89" s="267"/>
      <c r="Q89" s="267"/>
      <c r="R89" s="267"/>
      <c r="S89" s="268"/>
    </row>
    <row r="90" spans="1:19" ht="21.75" customHeight="1">
      <c r="A90" s="267"/>
      <c r="B90" s="267"/>
      <c r="C90" s="267"/>
      <c r="D90" s="267"/>
      <c r="E90" s="267"/>
      <c r="F90" s="267"/>
      <c r="G90" s="267"/>
      <c r="H90" s="267"/>
      <c r="I90" s="267"/>
      <c r="J90" s="267"/>
      <c r="K90" s="267"/>
      <c r="L90" s="267"/>
      <c r="M90" s="267"/>
      <c r="N90" s="267"/>
      <c r="O90" s="267"/>
      <c r="P90" s="267"/>
      <c r="Q90" s="267"/>
      <c r="R90" s="267"/>
      <c r="S90" s="268"/>
    </row>
    <row r="91" spans="1:19" ht="21.75" customHeight="1">
      <c r="A91" s="267"/>
      <c r="B91" s="267"/>
      <c r="C91" s="267"/>
      <c r="D91" s="267"/>
      <c r="E91" s="267"/>
      <c r="F91" s="267"/>
      <c r="G91" s="267"/>
      <c r="H91" s="267"/>
      <c r="I91" s="267"/>
      <c r="J91" s="267"/>
      <c r="K91" s="267"/>
      <c r="L91" s="267"/>
      <c r="M91" s="267"/>
      <c r="N91" s="267"/>
      <c r="O91" s="267"/>
      <c r="P91" s="267"/>
      <c r="Q91" s="267"/>
      <c r="R91" s="267"/>
      <c r="S91" s="268"/>
    </row>
    <row r="92" spans="1:19" ht="21.75" customHeight="1">
      <c r="A92" s="267"/>
      <c r="B92" s="267"/>
      <c r="C92" s="267"/>
      <c r="D92" s="267"/>
      <c r="E92" s="267"/>
      <c r="F92" s="267"/>
      <c r="G92" s="267"/>
      <c r="H92" s="267"/>
      <c r="I92" s="267"/>
      <c r="J92" s="267"/>
      <c r="K92" s="267"/>
      <c r="L92" s="267"/>
      <c r="M92" s="267"/>
      <c r="N92" s="267"/>
      <c r="O92" s="267"/>
      <c r="P92" s="267"/>
      <c r="Q92" s="267"/>
      <c r="R92" s="267"/>
      <c r="S92" s="268"/>
    </row>
    <row r="93" spans="1:19" ht="21.75" customHeight="1">
      <c r="A93" s="267"/>
      <c r="B93" s="267"/>
      <c r="C93" s="267"/>
      <c r="D93" s="267"/>
      <c r="E93" s="267"/>
      <c r="F93" s="267"/>
      <c r="G93" s="267"/>
      <c r="H93" s="267"/>
      <c r="I93" s="267"/>
      <c r="J93" s="267"/>
      <c r="K93" s="267"/>
      <c r="L93" s="267"/>
      <c r="M93" s="267"/>
      <c r="N93" s="267"/>
      <c r="O93" s="267"/>
      <c r="P93" s="267"/>
      <c r="Q93" s="267"/>
      <c r="R93" s="267"/>
      <c r="S93" s="268"/>
    </row>
    <row r="94" spans="1:19" ht="21.75" customHeight="1">
      <c r="A94" s="267"/>
      <c r="B94" s="267"/>
      <c r="C94" s="267"/>
      <c r="D94" s="267"/>
      <c r="E94" s="267"/>
      <c r="F94" s="267"/>
      <c r="G94" s="267"/>
      <c r="H94" s="267"/>
      <c r="I94" s="267"/>
      <c r="J94" s="267"/>
      <c r="K94" s="267"/>
      <c r="L94" s="267"/>
      <c r="M94" s="267"/>
      <c r="N94" s="267"/>
      <c r="O94" s="267"/>
      <c r="P94" s="267"/>
      <c r="Q94" s="267"/>
      <c r="R94" s="267"/>
      <c r="S94" s="268"/>
    </row>
    <row r="95" spans="1:19" ht="21.75" customHeight="1">
      <c r="A95" s="267"/>
      <c r="B95" s="267"/>
      <c r="C95" s="267"/>
      <c r="D95" s="267"/>
      <c r="E95" s="267"/>
      <c r="F95" s="267"/>
      <c r="G95" s="267"/>
      <c r="H95" s="267"/>
      <c r="I95" s="267"/>
      <c r="J95" s="267"/>
      <c r="K95" s="267"/>
      <c r="L95" s="267"/>
      <c r="M95" s="267"/>
      <c r="N95" s="267"/>
      <c r="O95" s="267"/>
      <c r="P95" s="267"/>
      <c r="Q95" s="267"/>
      <c r="R95" s="267"/>
      <c r="S95" s="268"/>
    </row>
    <row r="96" spans="1:19" ht="21.75" customHeight="1">
      <c r="A96" s="267"/>
      <c r="B96" s="267"/>
      <c r="C96" s="267"/>
      <c r="D96" s="267"/>
      <c r="E96" s="267"/>
      <c r="F96" s="267"/>
      <c r="G96" s="267"/>
      <c r="H96" s="267"/>
      <c r="I96" s="267"/>
      <c r="J96" s="267"/>
      <c r="K96" s="267"/>
      <c r="L96" s="267"/>
      <c r="M96" s="267"/>
      <c r="N96" s="267"/>
      <c r="O96" s="267"/>
      <c r="P96" s="267"/>
      <c r="Q96" s="267"/>
      <c r="R96" s="267"/>
      <c r="S96" s="268"/>
    </row>
    <row r="97" spans="1:19" ht="21.75" customHeight="1">
      <c r="A97" s="267"/>
      <c r="B97" s="267"/>
      <c r="C97" s="267"/>
      <c r="D97" s="267"/>
      <c r="E97" s="267"/>
      <c r="F97" s="267"/>
      <c r="G97" s="267"/>
      <c r="H97" s="267"/>
      <c r="I97" s="267"/>
      <c r="J97" s="267"/>
      <c r="K97" s="267"/>
      <c r="L97" s="267"/>
      <c r="M97" s="267"/>
      <c r="N97" s="267"/>
      <c r="O97" s="267"/>
      <c r="P97" s="267"/>
      <c r="Q97" s="267"/>
      <c r="R97" s="267"/>
      <c r="S97" s="268"/>
    </row>
    <row r="98" spans="1:19" ht="21.75" customHeight="1">
      <c r="A98" s="267"/>
      <c r="B98" s="267"/>
      <c r="C98" s="267"/>
      <c r="D98" s="267"/>
      <c r="E98" s="267"/>
      <c r="F98" s="267"/>
      <c r="G98" s="267"/>
      <c r="H98" s="267"/>
      <c r="I98" s="267"/>
      <c r="J98" s="267"/>
      <c r="K98" s="267"/>
      <c r="L98" s="267"/>
      <c r="M98" s="267"/>
      <c r="N98" s="267"/>
      <c r="O98" s="267"/>
      <c r="P98" s="267"/>
      <c r="Q98" s="267"/>
      <c r="R98" s="267"/>
      <c r="S98" s="268"/>
    </row>
    <row r="99" spans="1:19" ht="21.75" customHeight="1">
      <c r="A99" s="267"/>
      <c r="B99" s="267"/>
      <c r="C99" s="267"/>
      <c r="D99" s="267"/>
      <c r="E99" s="267"/>
      <c r="F99" s="267"/>
      <c r="G99" s="267"/>
      <c r="H99" s="267"/>
      <c r="I99" s="267"/>
      <c r="J99" s="267"/>
      <c r="K99" s="267"/>
      <c r="L99" s="267"/>
      <c r="M99" s="267"/>
      <c r="N99" s="267"/>
      <c r="O99" s="267"/>
      <c r="P99" s="267"/>
      <c r="Q99" s="267"/>
      <c r="R99" s="267"/>
      <c r="S99" s="268"/>
    </row>
    <row r="100" spans="1:19" ht="21.75" customHeight="1">
      <c r="A100" s="267"/>
      <c r="B100" s="267"/>
      <c r="C100" s="267"/>
      <c r="D100" s="267"/>
      <c r="E100" s="267"/>
      <c r="F100" s="267"/>
      <c r="G100" s="267"/>
      <c r="H100" s="267"/>
      <c r="I100" s="267"/>
      <c r="J100" s="267"/>
      <c r="K100" s="267"/>
      <c r="L100" s="267"/>
      <c r="M100" s="267"/>
      <c r="N100" s="267"/>
      <c r="O100" s="267"/>
      <c r="P100" s="267"/>
      <c r="Q100" s="267"/>
      <c r="R100" s="267"/>
      <c r="S100" s="268"/>
    </row>
    <row r="101" spans="1:19" ht="21.75" customHeight="1">
      <c r="A101" s="267"/>
      <c r="B101" s="267"/>
      <c r="C101" s="267"/>
      <c r="D101" s="267"/>
      <c r="E101" s="267"/>
      <c r="F101" s="267"/>
      <c r="G101" s="267"/>
      <c r="H101" s="267"/>
      <c r="I101" s="267"/>
      <c r="J101" s="267"/>
      <c r="K101" s="267"/>
      <c r="L101" s="267"/>
      <c r="M101" s="267"/>
      <c r="N101" s="267"/>
      <c r="O101" s="267"/>
      <c r="P101" s="267"/>
      <c r="Q101" s="267"/>
      <c r="R101" s="267"/>
      <c r="S101" s="268"/>
    </row>
    <row r="102" spans="1:19" ht="21.75" customHeight="1">
      <c r="A102" s="267"/>
      <c r="B102" s="267"/>
      <c r="C102" s="267"/>
      <c r="D102" s="267"/>
      <c r="E102" s="267"/>
      <c r="F102" s="267"/>
      <c r="G102" s="267"/>
      <c r="H102" s="267"/>
      <c r="I102" s="267"/>
      <c r="J102" s="267"/>
      <c r="K102" s="267"/>
      <c r="L102" s="267"/>
      <c r="M102" s="267"/>
      <c r="N102" s="267"/>
      <c r="O102" s="267"/>
      <c r="P102" s="267"/>
      <c r="Q102" s="267"/>
      <c r="R102" s="267"/>
      <c r="S102" s="268"/>
    </row>
    <row r="103" spans="1:19" ht="21.75" customHeight="1">
      <c r="A103" s="267"/>
      <c r="B103" s="267"/>
      <c r="C103" s="267"/>
      <c r="D103" s="267"/>
      <c r="E103" s="267"/>
      <c r="F103" s="267"/>
      <c r="G103" s="267"/>
      <c r="H103" s="267"/>
      <c r="I103" s="267"/>
      <c r="J103" s="267"/>
      <c r="K103" s="267"/>
      <c r="L103" s="267"/>
      <c r="M103" s="267"/>
      <c r="N103" s="267"/>
      <c r="O103" s="267"/>
      <c r="P103" s="267"/>
      <c r="Q103" s="267"/>
      <c r="R103" s="267"/>
      <c r="S103" s="268"/>
    </row>
    <row r="104" spans="1:19" ht="21.75" customHeight="1">
      <c r="A104" s="267"/>
      <c r="B104" s="267"/>
      <c r="C104" s="267"/>
      <c r="D104" s="267"/>
      <c r="E104" s="267"/>
      <c r="F104" s="267"/>
      <c r="G104" s="267"/>
      <c r="H104" s="267"/>
      <c r="I104" s="267"/>
      <c r="J104" s="267"/>
      <c r="K104" s="267"/>
      <c r="L104" s="267"/>
      <c r="M104" s="267"/>
      <c r="N104" s="267"/>
      <c r="O104" s="267"/>
      <c r="P104" s="267"/>
      <c r="Q104" s="267"/>
      <c r="R104" s="267"/>
      <c r="S104" s="268"/>
    </row>
    <row r="105" spans="1:19" ht="21.75" customHeight="1">
      <c r="A105" s="267"/>
      <c r="B105" s="267"/>
      <c r="C105" s="267"/>
      <c r="D105" s="267"/>
      <c r="E105" s="267"/>
      <c r="F105" s="267"/>
      <c r="G105" s="267"/>
      <c r="H105" s="267"/>
      <c r="I105" s="267"/>
      <c r="J105" s="267"/>
      <c r="K105" s="267"/>
      <c r="L105" s="267"/>
      <c r="M105" s="267"/>
      <c r="N105" s="267"/>
      <c r="O105" s="267"/>
      <c r="P105" s="267"/>
      <c r="Q105" s="267"/>
      <c r="R105" s="267"/>
      <c r="S105" s="268"/>
    </row>
    <row r="106" spans="1:19" ht="21.75" customHeight="1">
      <c r="A106" s="267"/>
      <c r="B106" s="267"/>
      <c r="C106" s="267"/>
      <c r="D106" s="267"/>
      <c r="E106" s="267"/>
      <c r="F106" s="267"/>
      <c r="G106" s="267"/>
      <c r="H106" s="267"/>
      <c r="I106" s="267"/>
      <c r="J106" s="267"/>
      <c r="K106" s="267"/>
      <c r="L106" s="267"/>
      <c r="M106" s="267"/>
      <c r="N106" s="267"/>
      <c r="O106" s="267"/>
      <c r="P106" s="267"/>
      <c r="Q106" s="267"/>
      <c r="R106" s="267"/>
      <c r="S106" s="268"/>
    </row>
    <row r="107" spans="1:19" ht="21.75" customHeight="1">
      <c r="A107" s="267"/>
      <c r="B107" s="267"/>
      <c r="C107" s="267"/>
      <c r="D107" s="267"/>
      <c r="E107" s="267"/>
      <c r="F107" s="267"/>
      <c r="G107" s="267"/>
      <c r="H107" s="267"/>
      <c r="I107" s="267"/>
      <c r="J107" s="267"/>
      <c r="K107" s="267"/>
      <c r="L107" s="267"/>
      <c r="M107" s="267"/>
      <c r="N107" s="267"/>
      <c r="O107" s="267"/>
      <c r="P107" s="267"/>
      <c r="Q107" s="267"/>
      <c r="R107" s="267"/>
      <c r="S107" s="268"/>
    </row>
    <row r="108" spans="1:19" ht="21.75" customHeight="1">
      <c r="A108" s="267"/>
      <c r="B108" s="267"/>
      <c r="C108" s="267"/>
      <c r="D108" s="267"/>
      <c r="E108" s="267"/>
      <c r="F108" s="267"/>
      <c r="G108" s="267"/>
      <c r="H108" s="267"/>
      <c r="I108" s="267"/>
      <c r="J108" s="267"/>
      <c r="K108" s="267"/>
      <c r="L108" s="267"/>
      <c r="M108" s="267"/>
      <c r="N108" s="267"/>
      <c r="O108" s="267"/>
      <c r="P108" s="267"/>
      <c r="Q108" s="267"/>
      <c r="R108" s="267"/>
      <c r="S108" s="268"/>
    </row>
    <row r="109" spans="1:19" ht="21.75" customHeight="1">
      <c r="A109" s="267"/>
      <c r="B109" s="267"/>
      <c r="C109" s="267"/>
      <c r="D109" s="267"/>
      <c r="E109" s="267"/>
      <c r="F109" s="267"/>
      <c r="G109" s="267"/>
      <c r="H109" s="267"/>
      <c r="I109" s="267"/>
      <c r="J109" s="267"/>
      <c r="K109" s="267"/>
      <c r="L109" s="267"/>
      <c r="M109" s="267"/>
      <c r="N109" s="267"/>
      <c r="O109" s="267"/>
      <c r="P109" s="267"/>
      <c r="Q109" s="267"/>
      <c r="R109" s="267"/>
      <c r="S109" s="268"/>
    </row>
    <row r="110" spans="1:19" ht="21.75" customHeight="1">
      <c r="A110" s="267"/>
      <c r="B110" s="267"/>
      <c r="C110" s="267"/>
      <c r="D110" s="267"/>
      <c r="E110" s="267"/>
      <c r="F110" s="267"/>
      <c r="G110" s="267"/>
      <c r="H110" s="267"/>
      <c r="I110" s="267"/>
      <c r="J110" s="267"/>
      <c r="K110" s="267"/>
      <c r="L110" s="267"/>
      <c r="M110" s="267"/>
      <c r="N110" s="267"/>
      <c r="O110" s="267"/>
      <c r="P110" s="267"/>
      <c r="Q110" s="267"/>
      <c r="R110" s="267"/>
      <c r="S110" s="268"/>
    </row>
    <row r="111" spans="1:19" ht="21.75" customHeight="1">
      <c r="A111" s="267"/>
      <c r="B111" s="267"/>
      <c r="C111" s="267"/>
      <c r="D111" s="267"/>
      <c r="E111" s="267"/>
      <c r="F111" s="267"/>
      <c r="G111" s="267"/>
      <c r="H111" s="267"/>
      <c r="I111" s="267"/>
      <c r="J111" s="267"/>
      <c r="K111" s="267"/>
      <c r="L111" s="267"/>
      <c r="M111" s="267"/>
      <c r="N111" s="267"/>
      <c r="O111" s="267"/>
      <c r="P111" s="267"/>
      <c r="Q111" s="267"/>
      <c r="R111" s="267"/>
      <c r="S111" s="268"/>
    </row>
    <row r="112" spans="1:19" ht="21.75" customHeight="1">
      <c r="A112" s="267"/>
      <c r="B112" s="267"/>
      <c r="C112" s="267"/>
      <c r="D112" s="267"/>
      <c r="E112" s="267"/>
      <c r="F112" s="267"/>
      <c r="G112" s="267"/>
      <c r="H112" s="267"/>
      <c r="I112" s="267"/>
      <c r="J112" s="267"/>
      <c r="K112" s="267"/>
      <c r="L112" s="267"/>
      <c r="M112" s="267"/>
      <c r="N112" s="267"/>
      <c r="O112" s="267"/>
      <c r="P112" s="267"/>
      <c r="Q112" s="267"/>
      <c r="R112" s="267"/>
      <c r="S112" s="268"/>
    </row>
    <row r="113" spans="1:19" ht="21.75" customHeight="1">
      <c r="A113" s="267"/>
      <c r="B113" s="267"/>
      <c r="C113" s="267"/>
      <c r="D113" s="267"/>
      <c r="E113" s="267"/>
      <c r="F113" s="267"/>
      <c r="G113" s="267"/>
      <c r="H113" s="267"/>
      <c r="I113" s="267"/>
      <c r="J113" s="267"/>
      <c r="K113" s="267"/>
      <c r="L113" s="267"/>
      <c r="M113" s="267"/>
      <c r="N113" s="267"/>
      <c r="O113" s="267"/>
      <c r="P113" s="267"/>
      <c r="Q113" s="267"/>
      <c r="R113" s="267"/>
      <c r="S113" s="268"/>
    </row>
    <row r="114" spans="1:19" ht="21.75" customHeight="1">
      <c r="A114" s="267"/>
      <c r="B114" s="267"/>
      <c r="C114" s="267"/>
      <c r="D114" s="267"/>
      <c r="E114" s="267"/>
      <c r="F114" s="267"/>
      <c r="G114" s="267"/>
      <c r="H114" s="267"/>
      <c r="I114" s="267"/>
      <c r="J114" s="267"/>
      <c r="K114" s="267"/>
      <c r="L114" s="267"/>
      <c r="M114" s="267"/>
      <c r="N114" s="267"/>
      <c r="O114" s="267"/>
      <c r="P114" s="267"/>
      <c r="Q114" s="267"/>
      <c r="R114" s="267"/>
      <c r="S114" s="268"/>
    </row>
    <row r="115" spans="1:19" ht="21.75" customHeight="1">
      <c r="A115" s="267"/>
      <c r="B115" s="267"/>
      <c r="C115" s="267"/>
      <c r="D115" s="267"/>
      <c r="E115" s="267"/>
      <c r="F115" s="267"/>
      <c r="G115" s="267"/>
      <c r="H115" s="267"/>
      <c r="I115" s="267"/>
      <c r="J115" s="267"/>
      <c r="K115" s="267"/>
      <c r="L115" s="267"/>
      <c r="M115" s="267"/>
      <c r="N115" s="267"/>
      <c r="O115" s="267"/>
      <c r="P115" s="267"/>
      <c r="Q115" s="267"/>
      <c r="R115" s="267"/>
      <c r="S115" s="268"/>
    </row>
    <row r="116" spans="1:19" ht="21.75" customHeight="1">
      <c r="A116" s="267"/>
      <c r="B116" s="267"/>
      <c r="C116" s="267"/>
      <c r="D116" s="267"/>
      <c r="E116" s="267"/>
      <c r="F116" s="267"/>
      <c r="G116" s="267"/>
      <c r="H116" s="267"/>
      <c r="I116" s="267"/>
      <c r="J116" s="267"/>
      <c r="K116" s="267"/>
      <c r="L116" s="267"/>
      <c r="M116" s="267"/>
      <c r="N116" s="267"/>
      <c r="O116" s="267"/>
      <c r="P116" s="267"/>
      <c r="Q116" s="267"/>
      <c r="R116" s="267"/>
      <c r="S116" s="268"/>
    </row>
    <row r="117" spans="1:19" ht="21.75" customHeight="1">
      <c r="A117" s="267"/>
      <c r="B117" s="267"/>
      <c r="C117" s="267"/>
      <c r="D117" s="267"/>
      <c r="E117" s="267"/>
      <c r="F117" s="267"/>
      <c r="G117" s="267"/>
      <c r="H117" s="267"/>
      <c r="I117" s="267"/>
      <c r="J117" s="267"/>
      <c r="K117" s="267"/>
      <c r="L117" s="267"/>
      <c r="M117" s="267"/>
      <c r="N117" s="267"/>
      <c r="O117" s="267"/>
      <c r="P117" s="267"/>
      <c r="Q117" s="267"/>
      <c r="R117" s="267"/>
      <c r="S117" s="268"/>
    </row>
    <row r="118" spans="1:19" ht="21.75" customHeight="1">
      <c r="A118" s="267"/>
      <c r="B118" s="267"/>
      <c r="C118" s="267"/>
      <c r="D118" s="267"/>
      <c r="E118" s="267"/>
      <c r="F118" s="267"/>
      <c r="G118" s="267"/>
      <c r="H118" s="267"/>
      <c r="I118" s="267"/>
      <c r="J118" s="267"/>
      <c r="K118" s="267"/>
      <c r="L118" s="267"/>
      <c r="M118" s="267"/>
      <c r="N118" s="267"/>
      <c r="O118" s="267"/>
      <c r="P118" s="267"/>
      <c r="Q118" s="267"/>
      <c r="R118" s="267"/>
      <c r="S118" s="268"/>
    </row>
    <row r="119" spans="1:19" ht="21.75" customHeight="1">
      <c r="A119" s="267"/>
      <c r="B119" s="267"/>
      <c r="C119" s="267"/>
      <c r="D119" s="267"/>
      <c r="E119" s="267"/>
      <c r="F119" s="267"/>
      <c r="G119" s="267"/>
      <c r="H119" s="267"/>
      <c r="I119" s="267"/>
      <c r="J119" s="267"/>
      <c r="K119" s="267"/>
      <c r="L119" s="267"/>
      <c r="M119" s="267"/>
      <c r="N119" s="267"/>
      <c r="O119" s="267"/>
      <c r="P119" s="267"/>
      <c r="Q119" s="267"/>
      <c r="R119" s="267"/>
      <c r="S119" s="268"/>
    </row>
    <row r="120" spans="1:19" ht="21.75" customHeight="1">
      <c r="A120" s="267"/>
      <c r="B120" s="267"/>
      <c r="C120" s="267"/>
      <c r="D120" s="267"/>
      <c r="E120" s="267"/>
      <c r="F120" s="267"/>
      <c r="G120" s="267"/>
      <c r="H120" s="267"/>
      <c r="I120" s="267"/>
      <c r="J120" s="267"/>
      <c r="K120" s="267"/>
      <c r="L120" s="267"/>
      <c r="M120" s="267"/>
      <c r="N120" s="267"/>
      <c r="O120" s="267"/>
      <c r="P120" s="267"/>
      <c r="Q120" s="267"/>
      <c r="R120" s="267"/>
      <c r="S120" s="268"/>
    </row>
    <row r="121" spans="1:19" ht="21.75" customHeight="1">
      <c r="A121" s="267"/>
      <c r="B121" s="267"/>
      <c r="C121" s="267"/>
      <c r="D121" s="267"/>
      <c r="E121" s="267"/>
      <c r="F121" s="267"/>
      <c r="G121" s="267"/>
      <c r="H121" s="267"/>
      <c r="I121" s="267"/>
      <c r="J121" s="267"/>
      <c r="K121" s="267"/>
      <c r="L121" s="267"/>
      <c r="M121" s="267"/>
      <c r="N121" s="267"/>
      <c r="O121" s="267"/>
      <c r="P121" s="267"/>
      <c r="Q121" s="267"/>
      <c r="R121" s="267"/>
      <c r="S121" s="268"/>
    </row>
    <row r="122" spans="1:19" ht="21.75" customHeight="1">
      <c r="A122" s="267"/>
      <c r="B122" s="267"/>
      <c r="C122" s="267"/>
      <c r="D122" s="267"/>
      <c r="E122" s="267"/>
      <c r="F122" s="267"/>
      <c r="G122" s="267"/>
      <c r="H122" s="267"/>
      <c r="I122" s="267"/>
      <c r="J122" s="267"/>
      <c r="K122" s="267"/>
      <c r="L122" s="267"/>
      <c r="M122" s="267"/>
      <c r="N122" s="267"/>
      <c r="O122" s="267"/>
      <c r="P122" s="267"/>
      <c r="Q122" s="267"/>
      <c r="R122" s="267"/>
      <c r="S122" s="268"/>
    </row>
    <row r="123" spans="1:19" ht="21.75" customHeight="1">
      <c r="A123" s="267"/>
      <c r="B123" s="267"/>
      <c r="C123" s="267"/>
      <c r="D123" s="267"/>
      <c r="E123" s="267"/>
      <c r="F123" s="267"/>
      <c r="G123" s="267"/>
      <c r="H123" s="267"/>
      <c r="I123" s="267"/>
      <c r="J123" s="267"/>
      <c r="K123" s="267"/>
      <c r="L123" s="267"/>
      <c r="M123" s="267"/>
      <c r="N123" s="267"/>
      <c r="O123" s="267"/>
      <c r="P123" s="267"/>
      <c r="Q123" s="267"/>
      <c r="R123" s="267"/>
      <c r="S123" s="268"/>
    </row>
    <row r="124" spans="1:19" ht="21.75" customHeight="1">
      <c r="A124" s="267"/>
      <c r="B124" s="267"/>
      <c r="C124" s="267"/>
      <c r="D124" s="267"/>
      <c r="E124" s="267"/>
      <c r="F124" s="267"/>
      <c r="G124" s="267"/>
      <c r="H124" s="267"/>
      <c r="I124" s="267"/>
      <c r="J124" s="267"/>
      <c r="K124" s="267"/>
      <c r="L124" s="267"/>
      <c r="M124" s="267"/>
      <c r="N124" s="267"/>
      <c r="O124" s="267"/>
      <c r="P124" s="267"/>
      <c r="Q124" s="267"/>
      <c r="R124" s="267"/>
      <c r="S124" s="268"/>
    </row>
    <row r="125" spans="1:19" ht="21.75" customHeight="1">
      <c r="A125" s="267"/>
      <c r="B125" s="267"/>
      <c r="C125" s="267"/>
      <c r="D125" s="267"/>
      <c r="E125" s="267"/>
      <c r="F125" s="267"/>
      <c r="G125" s="267"/>
      <c r="H125" s="267"/>
      <c r="I125" s="267"/>
      <c r="J125" s="267"/>
      <c r="K125" s="267"/>
      <c r="L125" s="267"/>
      <c r="M125" s="267"/>
      <c r="N125" s="267"/>
      <c r="O125" s="267"/>
      <c r="P125" s="267"/>
      <c r="Q125" s="267"/>
      <c r="R125" s="267"/>
      <c r="S125" s="268"/>
    </row>
    <row r="126" spans="1:19" ht="21.75" customHeight="1">
      <c r="A126" s="267"/>
      <c r="B126" s="267"/>
      <c r="C126" s="267"/>
      <c r="D126" s="267"/>
      <c r="E126" s="267"/>
      <c r="F126" s="267"/>
      <c r="G126" s="267"/>
      <c r="H126" s="267"/>
      <c r="I126" s="267"/>
      <c r="J126" s="267"/>
      <c r="K126" s="267"/>
      <c r="L126" s="267"/>
      <c r="M126" s="267"/>
      <c r="N126" s="267"/>
      <c r="O126" s="267"/>
      <c r="P126" s="267"/>
      <c r="Q126" s="267"/>
      <c r="R126" s="267"/>
      <c r="S126" s="268"/>
    </row>
    <row r="127" spans="1:19" ht="21.75" customHeight="1">
      <c r="A127" s="267"/>
      <c r="B127" s="267"/>
      <c r="C127" s="267"/>
      <c r="D127" s="267"/>
      <c r="E127" s="267"/>
      <c r="F127" s="267"/>
      <c r="G127" s="267"/>
      <c r="H127" s="267"/>
      <c r="I127" s="267"/>
      <c r="J127" s="267"/>
      <c r="K127" s="267"/>
      <c r="L127" s="267"/>
      <c r="M127" s="267"/>
      <c r="N127" s="267"/>
      <c r="O127" s="267"/>
      <c r="P127" s="267"/>
      <c r="Q127" s="267"/>
      <c r="R127" s="267"/>
      <c r="S127" s="268"/>
    </row>
    <row r="128" spans="1:19" ht="21.75" customHeight="1">
      <c r="A128" s="267"/>
      <c r="B128" s="267"/>
      <c r="C128" s="267"/>
      <c r="D128" s="267"/>
      <c r="E128" s="267"/>
      <c r="F128" s="267"/>
      <c r="G128" s="267"/>
      <c r="H128" s="267"/>
      <c r="I128" s="267"/>
      <c r="J128" s="267"/>
      <c r="K128" s="267"/>
      <c r="L128" s="267"/>
      <c r="M128" s="267"/>
      <c r="N128" s="267"/>
      <c r="O128" s="267"/>
      <c r="P128" s="267"/>
      <c r="Q128" s="267"/>
      <c r="R128" s="267"/>
      <c r="S128" s="268"/>
    </row>
    <row r="129" spans="1:19" ht="21.75" customHeight="1">
      <c r="A129" s="267"/>
      <c r="B129" s="267"/>
      <c r="C129" s="267"/>
      <c r="D129" s="267"/>
      <c r="E129" s="267"/>
      <c r="F129" s="267"/>
      <c r="G129" s="267"/>
      <c r="H129" s="267"/>
      <c r="I129" s="267"/>
      <c r="J129" s="267"/>
      <c r="K129" s="267"/>
      <c r="L129" s="267"/>
      <c r="M129" s="267"/>
      <c r="N129" s="267"/>
      <c r="O129" s="267"/>
      <c r="P129" s="267"/>
      <c r="Q129" s="267"/>
      <c r="R129" s="267"/>
      <c r="S129" s="268"/>
    </row>
    <row r="130" spans="1:19" ht="21.75" customHeight="1">
      <c r="A130" s="267"/>
      <c r="B130" s="267"/>
      <c r="C130" s="267"/>
      <c r="D130" s="267"/>
      <c r="E130" s="267"/>
      <c r="F130" s="267"/>
      <c r="G130" s="267"/>
      <c r="H130" s="267"/>
      <c r="I130" s="267"/>
      <c r="J130" s="267"/>
      <c r="K130" s="267"/>
      <c r="L130" s="267"/>
      <c r="M130" s="267"/>
      <c r="N130" s="267"/>
      <c r="O130" s="267"/>
      <c r="P130" s="267"/>
      <c r="Q130" s="267"/>
      <c r="R130" s="267"/>
      <c r="S130" s="268"/>
    </row>
    <row r="131" spans="1:19" ht="21.75" customHeight="1">
      <c r="A131" s="267"/>
      <c r="B131" s="267"/>
      <c r="C131" s="267"/>
      <c r="D131" s="267"/>
      <c r="E131" s="267"/>
      <c r="F131" s="267"/>
      <c r="G131" s="267"/>
      <c r="H131" s="267"/>
      <c r="I131" s="267"/>
      <c r="J131" s="267"/>
      <c r="K131" s="267"/>
      <c r="L131" s="267"/>
      <c r="M131" s="267"/>
      <c r="N131" s="267"/>
      <c r="O131" s="267"/>
      <c r="P131" s="267"/>
      <c r="Q131" s="267"/>
      <c r="R131" s="267"/>
      <c r="S131" s="268"/>
    </row>
    <row r="132" spans="1:19" ht="21.75" customHeight="1">
      <c r="A132" s="267"/>
      <c r="B132" s="267"/>
      <c r="C132" s="267"/>
      <c r="D132" s="267"/>
      <c r="E132" s="267"/>
      <c r="F132" s="267"/>
      <c r="G132" s="267"/>
      <c r="H132" s="267"/>
      <c r="I132" s="267"/>
      <c r="J132" s="267"/>
      <c r="K132" s="267"/>
      <c r="L132" s="267"/>
      <c r="M132" s="267"/>
      <c r="N132" s="267"/>
      <c r="O132" s="267"/>
      <c r="P132" s="267"/>
      <c r="Q132" s="267"/>
      <c r="R132" s="267"/>
      <c r="S132" s="268"/>
    </row>
    <row r="133" spans="1:19" ht="21.75" customHeight="1">
      <c r="A133" s="267"/>
      <c r="B133" s="267"/>
      <c r="C133" s="267"/>
      <c r="D133" s="267"/>
      <c r="E133" s="267"/>
      <c r="F133" s="267"/>
      <c r="G133" s="267"/>
      <c r="H133" s="267"/>
      <c r="I133" s="267"/>
      <c r="J133" s="267"/>
      <c r="K133" s="267"/>
      <c r="L133" s="267"/>
      <c r="M133" s="267"/>
      <c r="N133" s="267"/>
      <c r="O133" s="267"/>
      <c r="P133" s="267"/>
      <c r="Q133" s="267"/>
      <c r="R133" s="267"/>
      <c r="S133" s="268"/>
    </row>
    <row r="134" spans="1:19" ht="21.75" customHeight="1">
      <c r="A134" s="267"/>
      <c r="B134" s="267"/>
      <c r="C134" s="267"/>
      <c r="D134" s="267"/>
      <c r="E134" s="267"/>
      <c r="F134" s="267"/>
      <c r="G134" s="267"/>
      <c r="H134" s="267"/>
      <c r="I134" s="267"/>
      <c r="J134" s="267"/>
      <c r="K134" s="267"/>
      <c r="L134" s="267"/>
      <c r="M134" s="267"/>
      <c r="N134" s="267"/>
      <c r="O134" s="267"/>
      <c r="P134" s="267"/>
      <c r="Q134" s="267"/>
      <c r="R134" s="267"/>
      <c r="S134" s="268"/>
    </row>
    <row r="135" spans="1:19" ht="21.75" customHeight="1">
      <c r="A135" s="267"/>
      <c r="B135" s="267"/>
      <c r="C135" s="267"/>
      <c r="D135" s="267"/>
      <c r="E135" s="267"/>
      <c r="F135" s="267"/>
      <c r="G135" s="267"/>
      <c r="H135" s="267"/>
      <c r="I135" s="267"/>
      <c r="J135" s="267"/>
      <c r="K135" s="267"/>
      <c r="L135" s="267"/>
      <c r="M135" s="267"/>
      <c r="N135" s="267"/>
      <c r="O135" s="267"/>
      <c r="P135" s="267"/>
      <c r="Q135" s="267"/>
      <c r="R135" s="267"/>
      <c r="S135" s="268"/>
    </row>
    <row r="136" spans="1:19" ht="21.75" customHeight="1">
      <c r="A136" s="267"/>
      <c r="B136" s="267"/>
      <c r="C136" s="267"/>
      <c r="D136" s="267"/>
      <c r="E136" s="267"/>
      <c r="F136" s="267"/>
      <c r="G136" s="267"/>
      <c r="H136" s="267"/>
      <c r="I136" s="267"/>
      <c r="J136" s="267"/>
      <c r="K136" s="267"/>
      <c r="L136" s="267"/>
      <c r="M136" s="267"/>
      <c r="N136" s="267"/>
      <c r="O136" s="267"/>
      <c r="P136" s="267"/>
      <c r="Q136" s="267"/>
      <c r="R136" s="267"/>
      <c r="S136" s="268"/>
    </row>
    <row r="137" spans="1:19" ht="21.75" customHeight="1">
      <c r="A137" s="267"/>
      <c r="B137" s="267"/>
      <c r="C137" s="267"/>
      <c r="D137" s="267"/>
      <c r="E137" s="267"/>
      <c r="F137" s="267"/>
      <c r="G137" s="267"/>
      <c r="H137" s="267"/>
      <c r="I137" s="267"/>
      <c r="J137" s="267"/>
      <c r="K137" s="267"/>
      <c r="L137" s="267"/>
      <c r="M137" s="267"/>
      <c r="N137" s="267"/>
      <c r="O137" s="267"/>
      <c r="P137" s="267"/>
      <c r="Q137" s="267"/>
      <c r="R137" s="267"/>
      <c r="S137" s="268"/>
    </row>
    <row r="138" spans="1:19" ht="21.75" customHeight="1">
      <c r="A138" s="267"/>
      <c r="B138" s="267"/>
      <c r="C138" s="267"/>
      <c r="D138" s="267"/>
      <c r="E138" s="267"/>
      <c r="F138" s="267"/>
      <c r="G138" s="267"/>
      <c r="H138" s="267"/>
      <c r="I138" s="267"/>
      <c r="J138" s="267"/>
      <c r="K138" s="267"/>
      <c r="L138" s="267"/>
      <c r="M138" s="267"/>
      <c r="N138" s="267"/>
      <c r="O138" s="267"/>
      <c r="P138" s="267"/>
      <c r="Q138" s="267"/>
      <c r="R138" s="267"/>
      <c r="S138" s="268"/>
    </row>
    <row r="139" spans="1:19" ht="21.75" customHeight="1">
      <c r="A139" s="267"/>
      <c r="B139" s="267"/>
      <c r="C139" s="267"/>
      <c r="D139" s="267"/>
      <c r="E139" s="267"/>
      <c r="F139" s="267"/>
      <c r="G139" s="267"/>
      <c r="H139" s="267"/>
      <c r="I139" s="267"/>
      <c r="J139" s="267"/>
      <c r="K139" s="267"/>
      <c r="L139" s="267"/>
      <c r="M139" s="267"/>
      <c r="N139" s="267"/>
      <c r="O139" s="267"/>
      <c r="P139" s="267"/>
      <c r="Q139" s="267"/>
      <c r="R139" s="267"/>
      <c r="S139" s="268"/>
    </row>
    <row r="140" spans="1:19" ht="21.75" customHeight="1">
      <c r="A140" s="267"/>
      <c r="B140" s="267"/>
      <c r="C140" s="267"/>
      <c r="D140" s="267"/>
      <c r="E140" s="267"/>
      <c r="F140" s="267"/>
      <c r="G140" s="267"/>
      <c r="H140" s="267"/>
      <c r="I140" s="267"/>
      <c r="J140" s="267"/>
      <c r="K140" s="267"/>
      <c r="L140" s="267"/>
      <c r="M140" s="267"/>
      <c r="N140" s="267"/>
      <c r="O140" s="267"/>
      <c r="P140" s="267"/>
      <c r="Q140" s="267"/>
      <c r="R140" s="267"/>
      <c r="S140" s="268"/>
    </row>
    <row r="141" spans="1:19" ht="21.75" customHeight="1">
      <c r="A141" s="267"/>
      <c r="B141" s="267"/>
      <c r="C141" s="267"/>
      <c r="D141" s="267"/>
      <c r="E141" s="267"/>
      <c r="F141" s="267"/>
      <c r="G141" s="267"/>
      <c r="H141" s="267"/>
      <c r="I141" s="267"/>
      <c r="J141" s="267"/>
      <c r="K141" s="267"/>
      <c r="L141" s="267"/>
      <c r="M141" s="267"/>
      <c r="N141" s="267"/>
      <c r="O141" s="267"/>
      <c r="P141" s="267"/>
      <c r="Q141" s="267"/>
      <c r="R141" s="267"/>
      <c r="S141" s="268"/>
    </row>
    <row r="142" spans="1:19" ht="21.75" customHeight="1">
      <c r="A142" s="267"/>
      <c r="B142" s="267"/>
      <c r="C142" s="267"/>
      <c r="D142" s="267"/>
      <c r="E142" s="267"/>
      <c r="F142" s="267"/>
      <c r="G142" s="267"/>
      <c r="H142" s="267"/>
      <c r="I142" s="267"/>
      <c r="J142" s="267"/>
      <c r="K142" s="267"/>
      <c r="L142" s="267"/>
      <c r="M142" s="267"/>
      <c r="N142" s="267"/>
      <c r="O142" s="267"/>
      <c r="P142" s="267"/>
      <c r="Q142" s="267"/>
      <c r="R142" s="267"/>
      <c r="S142" s="268"/>
    </row>
    <row r="143" spans="1:19" ht="21.75" customHeight="1">
      <c r="A143" s="267"/>
      <c r="B143" s="267"/>
      <c r="C143" s="267"/>
      <c r="D143" s="267"/>
      <c r="E143" s="267"/>
      <c r="F143" s="267"/>
      <c r="G143" s="267"/>
      <c r="H143" s="267"/>
      <c r="I143" s="267"/>
      <c r="J143" s="267"/>
      <c r="K143" s="267"/>
      <c r="L143" s="267"/>
      <c r="M143" s="267"/>
      <c r="N143" s="267"/>
      <c r="O143" s="267"/>
      <c r="P143" s="267"/>
      <c r="Q143" s="267"/>
      <c r="R143" s="267"/>
      <c r="S143" s="268"/>
    </row>
    <row r="144" spans="1:19" ht="21.75" customHeight="1">
      <c r="A144" s="267"/>
      <c r="B144" s="267"/>
      <c r="C144" s="267"/>
      <c r="D144" s="267"/>
      <c r="E144" s="267"/>
      <c r="F144" s="267"/>
      <c r="G144" s="267"/>
      <c r="H144" s="267"/>
      <c r="I144" s="267"/>
      <c r="J144" s="267"/>
      <c r="K144" s="267"/>
      <c r="L144" s="267"/>
      <c r="M144" s="267"/>
      <c r="N144" s="267"/>
      <c r="O144" s="267"/>
      <c r="P144" s="267"/>
      <c r="Q144" s="267"/>
      <c r="R144" s="267"/>
      <c r="S144" s="268"/>
    </row>
    <row r="145" spans="1:19" ht="21.75" customHeight="1">
      <c r="A145" s="267"/>
      <c r="B145" s="267"/>
      <c r="C145" s="267"/>
      <c r="D145" s="267"/>
      <c r="E145" s="267"/>
      <c r="F145" s="267"/>
      <c r="G145" s="267"/>
      <c r="H145" s="267"/>
      <c r="I145" s="267"/>
      <c r="J145" s="267"/>
      <c r="K145" s="267"/>
      <c r="L145" s="267"/>
      <c r="M145" s="267"/>
      <c r="N145" s="267"/>
      <c r="O145" s="267"/>
      <c r="P145" s="267"/>
      <c r="Q145" s="267"/>
      <c r="R145" s="267"/>
      <c r="S145" s="268"/>
    </row>
    <row r="146" spans="1:19" ht="21.75" customHeight="1">
      <c r="A146" s="267"/>
      <c r="B146" s="267"/>
      <c r="C146" s="267"/>
      <c r="D146" s="267"/>
      <c r="E146" s="267"/>
      <c r="F146" s="267"/>
      <c r="G146" s="267"/>
      <c r="H146" s="267"/>
      <c r="I146" s="267"/>
      <c r="J146" s="267"/>
      <c r="K146" s="267"/>
      <c r="L146" s="267"/>
      <c r="M146" s="267"/>
      <c r="N146" s="267"/>
      <c r="O146" s="267"/>
      <c r="P146" s="267"/>
      <c r="Q146" s="267"/>
      <c r="R146" s="267"/>
      <c r="S146" s="268"/>
    </row>
    <row r="147" spans="1:19" ht="21.75" customHeight="1">
      <c r="A147" s="267"/>
      <c r="B147" s="267"/>
      <c r="C147" s="267"/>
      <c r="D147" s="267"/>
      <c r="E147" s="267"/>
      <c r="F147" s="267"/>
      <c r="G147" s="267"/>
      <c r="H147" s="267"/>
      <c r="I147" s="267"/>
      <c r="J147" s="267"/>
      <c r="K147" s="267"/>
      <c r="L147" s="267"/>
      <c r="M147" s="267"/>
      <c r="N147" s="267"/>
      <c r="O147" s="267"/>
      <c r="P147" s="267"/>
      <c r="Q147" s="267"/>
      <c r="R147" s="267"/>
      <c r="S147" s="268"/>
    </row>
    <row r="148" spans="1:19" ht="21.75" customHeight="1">
      <c r="A148" s="267"/>
      <c r="B148" s="267"/>
      <c r="C148" s="267"/>
      <c r="D148" s="267"/>
      <c r="E148" s="267"/>
      <c r="F148" s="267"/>
      <c r="G148" s="267"/>
      <c r="H148" s="267"/>
      <c r="I148" s="267"/>
      <c r="J148" s="267"/>
      <c r="K148" s="267"/>
      <c r="L148" s="267"/>
      <c r="M148" s="267"/>
      <c r="N148" s="267"/>
      <c r="O148" s="267"/>
      <c r="P148" s="267"/>
      <c r="Q148" s="267"/>
      <c r="R148" s="267"/>
      <c r="S148" s="268"/>
    </row>
    <row r="149" spans="7:8" ht="21.75" customHeight="1">
      <c r="G149" s="267"/>
      <c r="H149" s="329"/>
    </row>
    <row r="150" spans="7:8" ht="21.75" customHeight="1">
      <c r="G150" s="267"/>
      <c r="H150" s="329"/>
    </row>
    <row r="151" spans="7:8" ht="21.75" customHeight="1">
      <c r="G151" s="267"/>
      <c r="H151" s="329"/>
    </row>
  </sheetData>
  <sheetProtection/>
  <mergeCells count="29">
    <mergeCell ref="B37:B40"/>
    <mergeCell ref="C40:E40"/>
    <mergeCell ref="C26:C27"/>
    <mergeCell ref="C38:E38"/>
    <mergeCell ref="C39:E39"/>
    <mergeCell ref="C41:E41"/>
    <mergeCell ref="C35:E35"/>
    <mergeCell ref="C36:E36"/>
    <mergeCell ref="C37:E37"/>
    <mergeCell ref="D25:D27"/>
    <mergeCell ref="D21:D22"/>
    <mergeCell ref="C23:E23"/>
    <mergeCell ref="C17:C19"/>
    <mergeCell ref="C21:C22"/>
    <mergeCell ref="B24:B32"/>
    <mergeCell ref="B33:B36"/>
    <mergeCell ref="C24:E24"/>
    <mergeCell ref="D28:D30"/>
    <mergeCell ref="C31:E31"/>
    <mergeCell ref="A12:X12"/>
    <mergeCell ref="C32:E32"/>
    <mergeCell ref="C33:E33"/>
    <mergeCell ref="C34:E34"/>
    <mergeCell ref="A13:F13"/>
    <mergeCell ref="D15:E15"/>
    <mergeCell ref="B16:B23"/>
    <mergeCell ref="C16:E16"/>
    <mergeCell ref="D17:D19"/>
    <mergeCell ref="C20:E20"/>
  </mergeCells>
  <printOptions/>
  <pageMargins left="0.787401575" right="0.787401575" top="0.984251969" bottom="0.984251969" header="0.3" footer="0.3"/>
  <pageSetup horizontalDpi="600" verticalDpi="600"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V213"/>
  <sheetViews>
    <sheetView zoomScale="70" zoomScaleNormal="70" zoomScalePageLayoutView="0" workbookViewId="0" topLeftCell="C10">
      <selection activeCell="F18" sqref="F18:F19"/>
    </sheetView>
  </sheetViews>
  <sheetFormatPr defaultColWidth="11.421875" defaultRowHeight="18.75" customHeight="1"/>
  <cols>
    <col min="1" max="1" width="21.140625" style="10" customWidth="1"/>
    <col min="2" max="2" width="30.140625" style="10" customWidth="1"/>
    <col min="3" max="3" width="32.421875" style="10" customWidth="1"/>
    <col min="4" max="4" width="19.28125" style="10" customWidth="1"/>
    <col min="5" max="5" width="29.140625" style="10" customWidth="1"/>
    <col min="6" max="6" width="17.28125" style="10" customWidth="1"/>
    <col min="7" max="19" width="15.00390625" style="10" customWidth="1"/>
    <col min="20" max="20" width="39.7109375" style="10" customWidth="1"/>
    <col min="21" max="21" width="11.421875" style="10" customWidth="1"/>
    <col min="22" max="22" width="22.8515625" style="10" customWidth="1"/>
    <col min="23" max="16384" width="11.421875" style="10" customWidth="1"/>
  </cols>
  <sheetData>
    <row r="1" spans="2:6" s="36" customFormat="1" ht="18.75" customHeight="1">
      <c r="B1" s="36" t="s">
        <v>0</v>
      </c>
      <c r="F1" s="36" t="s">
        <v>1</v>
      </c>
    </row>
    <row r="2" spans="2:6" s="36" customFormat="1" ht="18.75" customHeight="1">
      <c r="B2" s="36" t="s">
        <v>2</v>
      </c>
      <c r="F2" s="36" t="s">
        <v>3</v>
      </c>
    </row>
    <row r="3" spans="2:6" s="36" customFormat="1" ht="18.75" customHeight="1">
      <c r="B3" s="36" t="s">
        <v>4</v>
      </c>
      <c r="F3" s="36" t="s">
        <v>5</v>
      </c>
    </row>
    <row r="4" s="36" customFormat="1" ht="18.75" customHeight="1">
      <c r="B4" s="36" t="s">
        <v>6</v>
      </c>
    </row>
    <row r="5" s="37" customFormat="1" ht="18.75" customHeight="1">
      <c r="B5" s="37" t="s">
        <v>7</v>
      </c>
    </row>
    <row r="6" s="37" customFormat="1" ht="18.75" customHeight="1">
      <c r="B6" s="37" t="s">
        <v>8</v>
      </c>
    </row>
    <row r="7" s="38" customFormat="1" ht="18.75" customHeight="1"/>
    <row r="8" s="38" customFormat="1" ht="18.75" customHeight="1"/>
    <row r="9" s="38" customFormat="1" ht="18.75" customHeight="1"/>
    <row r="10" s="38" customFormat="1" ht="3.75" customHeight="1"/>
    <row r="11" s="38" customFormat="1" ht="36" customHeight="1"/>
    <row r="12" spans="2:21" ht="18" customHeight="1">
      <c r="B12" s="451" t="s">
        <v>311</v>
      </c>
      <c r="C12" s="452"/>
      <c r="D12" s="452"/>
      <c r="E12" s="452"/>
      <c r="F12" s="452"/>
      <c r="G12" s="452"/>
      <c r="H12" s="452"/>
      <c r="I12" s="452"/>
      <c r="J12" s="452"/>
      <c r="K12" s="452"/>
      <c r="L12" s="452"/>
      <c r="M12" s="452"/>
      <c r="N12" s="452"/>
      <c r="O12" s="452"/>
      <c r="P12" s="452"/>
      <c r="Q12" s="452"/>
      <c r="R12" s="452"/>
      <c r="S12" s="452"/>
      <c r="T12" s="452"/>
      <c r="U12" s="452"/>
    </row>
    <row r="13" spans="2:6" ht="18.75" customHeight="1">
      <c r="B13" s="351" t="s">
        <v>338</v>
      </c>
      <c r="C13" s="40"/>
      <c r="D13" s="40"/>
      <c r="E13" s="40"/>
      <c r="F13" s="40"/>
    </row>
    <row r="14" ht="18.75" customHeight="1" thickBot="1">
      <c r="G14" s="41"/>
    </row>
    <row r="15" spans="2:20" ht="49.5" customHeight="1" thickBot="1" thickTop="1">
      <c r="B15" s="89" t="s">
        <v>272</v>
      </c>
      <c r="C15" s="89" t="s">
        <v>9</v>
      </c>
      <c r="D15" s="472" t="s">
        <v>235</v>
      </c>
      <c r="E15" s="472"/>
      <c r="F15" s="45" t="s">
        <v>137</v>
      </c>
      <c r="G15" s="44" t="s">
        <v>185</v>
      </c>
      <c r="H15" s="44" t="s">
        <v>186</v>
      </c>
      <c r="I15" s="44" t="s">
        <v>187</v>
      </c>
      <c r="J15" s="44" t="s">
        <v>188</v>
      </c>
      <c r="K15" s="44" t="s">
        <v>189</v>
      </c>
      <c r="L15" s="44" t="s">
        <v>190</v>
      </c>
      <c r="M15" s="44" t="s">
        <v>224</v>
      </c>
      <c r="N15" s="44" t="s">
        <v>225</v>
      </c>
      <c r="O15" s="44" t="s">
        <v>191</v>
      </c>
      <c r="P15" s="44" t="s">
        <v>192</v>
      </c>
      <c r="Q15" s="88" t="s">
        <v>193</v>
      </c>
      <c r="R15" s="89" t="s">
        <v>221</v>
      </c>
      <c r="S15" s="89" t="s">
        <v>233</v>
      </c>
      <c r="T15" s="90" t="s">
        <v>222</v>
      </c>
    </row>
    <row r="16" spans="2:22" ht="68.25" customHeight="1" thickBot="1" thickTop="1">
      <c r="B16" s="390" t="s">
        <v>12</v>
      </c>
      <c r="C16" s="387" t="s">
        <v>236</v>
      </c>
      <c r="D16" s="387"/>
      <c r="E16" s="387"/>
      <c r="F16" s="48">
        <f aca="true" t="shared" si="0" ref="F16:F22">SUM(G16:S16)</f>
        <v>13291</v>
      </c>
      <c r="G16" s="145">
        <f>+G17+G18+G19</f>
        <v>2056</v>
      </c>
      <c r="H16" s="145">
        <f aca="true" t="shared" si="1" ref="H16:S16">+H17+H18+H19</f>
        <v>1886</v>
      </c>
      <c r="I16" s="145">
        <f t="shared" si="1"/>
        <v>946</v>
      </c>
      <c r="J16" s="145">
        <f t="shared" si="1"/>
        <v>1448</v>
      </c>
      <c r="K16" s="145">
        <f t="shared" si="1"/>
        <v>2017</v>
      </c>
      <c r="L16" s="145">
        <f t="shared" si="1"/>
        <v>727</v>
      </c>
      <c r="M16" s="145">
        <f t="shared" si="1"/>
        <v>631</v>
      </c>
      <c r="N16" s="145">
        <f t="shared" si="1"/>
        <v>0</v>
      </c>
      <c r="O16" s="145">
        <f t="shared" si="1"/>
        <v>0</v>
      </c>
      <c r="P16" s="145">
        <f t="shared" si="1"/>
        <v>3553</v>
      </c>
      <c r="Q16" s="145">
        <f t="shared" si="1"/>
        <v>27</v>
      </c>
      <c r="R16" s="145">
        <f t="shared" si="1"/>
        <v>0</v>
      </c>
      <c r="S16" s="145">
        <f t="shared" si="1"/>
        <v>0</v>
      </c>
      <c r="T16" s="149" t="s">
        <v>363</v>
      </c>
      <c r="V16" s="160"/>
    </row>
    <row r="17" spans="2:22" ht="60" customHeight="1" thickBot="1" thickTop="1">
      <c r="B17" s="390"/>
      <c r="C17" s="397"/>
      <c r="D17" s="399" t="s">
        <v>237</v>
      </c>
      <c r="E17" s="110" t="s">
        <v>238</v>
      </c>
      <c r="F17" s="99">
        <f t="shared" si="0"/>
        <v>9</v>
      </c>
      <c r="G17" s="148">
        <v>1</v>
      </c>
      <c r="H17" s="148">
        <v>0</v>
      </c>
      <c r="I17" s="148">
        <v>0</v>
      </c>
      <c r="J17" s="148">
        <v>1</v>
      </c>
      <c r="K17" s="148">
        <v>2</v>
      </c>
      <c r="L17" s="148">
        <v>0</v>
      </c>
      <c r="M17" s="148">
        <v>1</v>
      </c>
      <c r="N17" s="148">
        <v>0</v>
      </c>
      <c r="O17" s="148">
        <v>0</v>
      </c>
      <c r="P17" s="148">
        <v>3</v>
      </c>
      <c r="Q17" s="148">
        <v>1</v>
      </c>
      <c r="R17" s="148">
        <v>0</v>
      </c>
      <c r="S17" s="148">
        <v>0</v>
      </c>
      <c r="T17" s="149" t="s">
        <v>363</v>
      </c>
      <c r="V17" s="160"/>
    </row>
    <row r="18" spans="2:22" ht="48.75" thickBot="1" thickTop="1">
      <c r="B18" s="390"/>
      <c r="C18" s="398"/>
      <c r="D18" s="399"/>
      <c r="E18" s="110" t="s">
        <v>239</v>
      </c>
      <c r="F18" s="99">
        <f t="shared" si="0"/>
        <v>23</v>
      </c>
      <c r="G18" s="148">
        <v>4</v>
      </c>
      <c r="H18" s="148">
        <v>3</v>
      </c>
      <c r="I18" s="148">
        <v>1</v>
      </c>
      <c r="J18" s="148">
        <v>0</v>
      </c>
      <c r="K18" s="148">
        <v>2</v>
      </c>
      <c r="L18" s="148">
        <v>1</v>
      </c>
      <c r="M18" s="148">
        <v>2</v>
      </c>
      <c r="N18" s="148">
        <v>0</v>
      </c>
      <c r="O18" s="148">
        <v>0</v>
      </c>
      <c r="P18" s="148">
        <v>10</v>
      </c>
      <c r="Q18" s="148">
        <v>0</v>
      </c>
      <c r="R18" s="148">
        <v>0</v>
      </c>
      <c r="S18" s="148">
        <v>0</v>
      </c>
      <c r="T18" s="149" t="s">
        <v>363</v>
      </c>
      <c r="V18" s="160"/>
    </row>
    <row r="19" spans="2:22" ht="37.5" customHeight="1" thickBot="1" thickTop="1">
      <c r="B19" s="390"/>
      <c r="C19" s="398"/>
      <c r="D19" s="399"/>
      <c r="E19" s="110" t="s">
        <v>240</v>
      </c>
      <c r="F19" s="99">
        <f t="shared" si="0"/>
        <v>13259</v>
      </c>
      <c r="G19" s="148">
        <v>2051</v>
      </c>
      <c r="H19" s="148">
        <v>1883</v>
      </c>
      <c r="I19" s="148">
        <v>945</v>
      </c>
      <c r="J19" s="148">
        <v>1447</v>
      </c>
      <c r="K19" s="148">
        <v>2013</v>
      </c>
      <c r="L19" s="148">
        <v>726</v>
      </c>
      <c r="M19" s="148">
        <v>628</v>
      </c>
      <c r="N19" s="148">
        <v>0</v>
      </c>
      <c r="O19" s="148">
        <v>0</v>
      </c>
      <c r="P19" s="148">
        <v>3540</v>
      </c>
      <c r="Q19" s="148">
        <v>26</v>
      </c>
      <c r="R19" s="148">
        <v>0</v>
      </c>
      <c r="S19" s="148">
        <v>0</v>
      </c>
      <c r="T19" s="149" t="s">
        <v>363</v>
      </c>
      <c r="V19" s="160"/>
    </row>
    <row r="20" spans="2:22" ht="39.75" customHeight="1" thickBot="1" thickTop="1">
      <c r="B20" s="390"/>
      <c r="C20" s="387" t="s">
        <v>297</v>
      </c>
      <c r="D20" s="387"/>
      <c r="E20" s="387"/>
      <c r="F20" s="48">
        <f>SUM(G20:S20)</f>
        <v>16</v>
      </c>
      <c r="G20" s="145">
        <v>4</v>
      </c>
      <c r="H20" s="145">
        <v>3</v>
      </c>
      <c r="I20" s="145">
        <v>1</v>
      </c>
      <c r="J20" s="145">
        <v>0</v>
      </c>
      <c r="K20" s="145">
        <v>2</v>
      </c>
      <c r="L20" s="145">
        <v>1</v>
      </c>
      <c r="M20" s="145">
        <v>2</v>
      </c>
      <c r="N20" s="145">
        <v>0</v>
      </c>
      <c r="O20" s="145">
        <v>0</v>
      </c>
      <c r="P20" s="145">
        <v>3</v>
      </c>
      <c r="Q20" s="145">
        <v>0</v>
      </c>
      <c r="R20" s="145">
        <v>0</v>
      </c>
      <c r="S20" s="145">
        <v>0</v>
      </c>
      <c r="T20" s="149" t="s">
        <v>364</v>
      </c>
      <c r="V20" s="160"/>
    </row>
    <row r="21" spans="2:22" ht="77.25" customHeight="1" thickBot="1" thickTop="1">
      <c r="B21" s="390"/>
      <c r="C21" s="398"/>
      <c r="D21" s="399" t="s">
        <v>242</v>
      </c>
      <c r="E21" s="110" t="s">
        <v>243</v>
      </c>
      <c r="F21" s="48">
        <f t="shared" si="0"/>
        <v>16</v>
      </c>
      <c r="G21" s="145">
        <v>4</v>
      </c>
      <c r="H21" s="145">
        <v>3</v>
      </c>
      <c r="I21" s="145">
        <v>1</v>
      </c>
      <c r="J21" s="145">
        <v>0</v>
      </c>
      <c r="K21" s="145">
        <v>2</v>
      </c>
      <c r="L21" s="145">
        <v>1</v>
      </c>
      <c r="M21" s="145">
        <v>2</v>
      </c>
      <c r="N21" s="145">
        <v>0</v>
      </c>
      <c r="O21" s="145">
        <v>0</v>
      </c>
      <c r="P21" s="145">
        <v>3</v>
      </c>
      <c r="Q21" s="145">
        <v>0</v>
      </c>
      <c r="R21" s="145"/>
      <c r="S21" s="145"/>
      <c r="T21" s="149" t="s">
        <v>365</v>
      </c>
      <c r="V21" s="160"/>
    </row>
    <row r="22" spans="2:22" ht="60.75" customHeight="1" thickBot="1" thickTop="1">
      <c r="B22" s="390"/>
      <c r="C22" s="398"/>
      <c r="D22" s="399"/>
      <c r="E22" s="110" t="s">
        <v>244</v>
      </c>
      <c r="F22" s="48">
        <f t="shared" si="0"/>
        <v>0</v>
      </c>
      <c r="G22" s="145">
        <v>0</v>
      </c>
      <c r="H22" s="145">
        <v>0</v>
      </c>
      <c r="I22" s="145">
        <v>0</v>
      </c>
      <c r="J22" s="145">
        <v>0</v>
      </c>
      <c r="K22" s="145">
        <v>0</v>
      </c>
      <c r="L22" s="145">
        <v>0</v>
      </c>
      <c r="M22" s="145">
        <v>0</v>
      </c>
      <c r="N22" s="145">
        <v>0</v>
      </c>
      <c r="O22" s="145">
        <v>0</v>
      </c>
      <c r="P22" s="145">
        <v>0</v>
      </c>
      <c r="Q22" s="145">
        <v>0</v>
      </c>
      <c r="R22" s="145">
        <v>0</v>
      </c>
      <c r="S22" s="145">
        <v>0</v>
      </c>
      <c r="T22" s="149"/>
      <c r="V22" s="160"/>
    </row>
    <row r="23" spans="2:22" ht="36" customHeight="1" thickBot="1" thickTop="1">
      <c r="B23" s="447"/>
      <c r="C23" s="387" t="s">
        <v>298</v>
      </c>
      <c r="D23" s="387"/>
      <c r="E23" s="387"/>
      <c r="F23" s="48">
        <f>+'DP'!B12</f>
        <v>13</v>
      </c>
      <c r="G23" s="145"/>
      <c r="H23" s="145"/>
      <c r="I23" s="145"/>
      <c r="J23" s="145"/>
      <c r="K23" s="145"/>
      <c r="L23" s="145"/>
      <c r="M23" s="145"/>
      <c r="N23" s="145"/>
      <c r="O23" s="145"/>
      <c r="P23" s="145"/>
      <c r="Q23" s="145"/>
      <c r="R23" s="145">
        <v>0</v>
      </c>
      <c r="S23" s="145">
        <v>0</v>
      </c>
      <c r="T23" s="158" t="s">
        <v>366</v>
      </c>
      <c r="V23" s="160"/>
    </row>
    <row r="24" spans="2:22" ht="47.25" customHeight="1" thickBot="1" thickTop="1">
      <c r="B24" s="465" t="s">
        <v>25</v>
      </c>
      <c r="C24" s="391" t="s">
        <v>246</v>
      </c>
      <c r="D24" s="387"/>
      <c r="E24" s="387"/>
      <c r="F24" s="48">
        <f>SUM(G24:S24)</f>
        <v>2237</v>
      </c>
      <c r="G24" s="145">
        <v>213</v>
      </c>
      <c r="H24" s="145">
        <v>176</v>
      </c>
      <c r="I24" s="145">
        <v>133</v>
      </c>
      <c r="J24" s="145">
        <v>126</v>
      </c>
      <c r="K24" s="145">
        <v>177</v>
      </c>
      <c r="L24" s="145">
        <v>118</v>
      </c>
      <c r="M24" s="145">
        <v>60</v>
      </c>
      <c r="N24" s="145">
        <v>211</v>
      </c>
      <c r="O24" s="145">
        <v>484</v>
      </c>
      <c r="P24" s="145">
        <v>100</v>
      </c>
      <c r="Q24" s="145">
        <v>407</v>
      </c>
      <c r="R24" s="145">
        <v>6</v>
      </c>
      <c r="S24" s="145">
        <v>26</v>
      </c>
      <c r="T24" s="149" t="s">
        <v>367</v>
      </c>
      <c r="V24" s="160"/>
    </row>
    <row r="25" spans="2:22" ht="47.25" customHeight="1" thickBot="1" thickTop="1">
      <c r="B25" s="466"/>
      <c r="C25" s="233"/>
      <c r="D25" s="459" t="s">
        <v>247</v>
      </c>
      <c r="E25" s="110" t="s">
        <v>248</v>
      </c>
      <c r="F25" s="48">
        <f>SUM(G25:S25)</f>
        <v>747</v>
      </c>
      <c r="G25" s="145">
        <v>65</v>
      </c>
      <c r="H25" s="145">
        <v>67</v>
      </c>
      <c r="I25" s="148">
        <v>41</v>
      </c>
      <c r="J25" s="148">
        <v>47</v>
      </c>
      <c r="K25" s="145">
        <v>60</v>
      </c>
      <c r="L25" s="145">
        <v>48</v>
      </c>
      <c r="M25" s="145">
        <v>13</v>
      </c>
      <c r="N25" s="145">
        <v>58</v>
      </c>
      <c r="O25" s="145">
        <v>135</v>
      </c>
      <c r="P25" s="145">
        <v>36</v>
      </c>
      <c r="Q25" s="145">
        <v>168</v>
      </c>
      <c r="R25" s="145">
        <v>2</v>
      </c>
      <c r="S25" s="145">
        <v>7</v>
      </c>
      <c r="T25" s="149"/>
      <c r="V25" s="160"/>
    </row>
    <row r="26" spans="2:22" ht="46.5" customHeight="1" thickBot="1" thickTop="1">
      <c r="B26" s="466"/>
      <c r="C26" s="392"/>
      <c r="D26" s="460"/>
      <c r="E26" s="110" t="s">
        <v>249</v>
      </c>
      <c r="F26" s="48">
        <f>SUM(G26:S26)</f>
        <v>1369</v>
      </c>
      <c r="G26" s="145">
        <v>139</v>
      </c>
      <c r="H26" s="145">
        <v>96</v>
      </c>
      <c r="I26" s="145">
        <v>86</v>
      </c>
      <c r="J26" s="145">
        <v>77</v>
      </c>
      <c r="K26" s="145">
        <v>112</v>
      </c>
      <c r="L26" s="145">
        <v>67</v>
      </c>
      <c r="M26" s="145">
        <v>42</v>
      </c>
      <c r="N26" s="145">
        <v>137</v>
      </c>
      <c r="O26" s="145">
        <v>319</v>
      </c>
      <c r="P26" s="145">
        <v>62</v>
      </c>
      <c r="Q26" s="145">
        <v>211</v>
      </c>
      <c r="R26" s="145">
        <v>4</v>
      </c>
      <c r="S26" s="145">
        <v>17</v>
      </c>
      <c r="T26" s="149"/>
      <c r="V26" s="160"/>
    </row>
    <row r="27" spans="2:22" ht="43.5" customHeight="1" thickBot="1" thickTop="1">
      <c r="B27" s="466"/>
      <c r="C27" s="392"/>
      <c r="D27" s="461"/>
      <c r="E27" s="110" t="s">
        <v>198</v>
      </c>
      <c r="F27" s="48">
        <f>+F26+F25</f>
        <v>2116</v>
      </c>
      <c r="G27" s="148">
        <v>204</v>
      </c>
      <c r="H27" s="148">
        <v>163</v>
      </c>
      <c r="I27" s="148">
        <v>127</v>
      </c>
      <c r="J27" s="148">
        <v>124</v>
      </c>
      <c r="K27" s="148">
        <v>172</v>
      </c>
      <c r="L27" s="148">
        <v>115</v>
      </c>
      <c r="M27" s="148">
        <v>55</v>
      </c>
      <c r="N27" s="148">
        <v>195</v>
      </c>
      <c r="O27" s="148">
        <v>454</v>
      </c>
      <c r="P27" s="148">
        <v>98</v>
      </c>
      <c r="Q27" s="148">
        <v>379</v>
      </c>
      <c r="R27" s="148">
        <v>6</v>
      </c>
      <c r="S27" s="148">
        <v>24</v>
      </c>
      <c r="T27" s="149"/>
      <c r="V27" s="160"/>
    </row>
    <row r="28" spans="2:22" ht="43.5" customHeight="1" thickBot="1" thickTop="1">
      <c r="B28" s="466"/>
      <c r="C28" s="234"/>
      <c r="D28" s="459" t="s">
        <v>323</v>
      </c>
      <c r="E28" s="110" t="s">
        <v>251</v>
      </c>
      <c r="F28" s="48">
        <f>SUM(G28:S28)</f>
        <v>66</v>
      </c>
      <c r="G28" s="148">
        <v>5</v>
      </c>
      <c r="H28" s="148">
        <v>4</v>
      </c>
      <c r="I28" s="148">
        <v>2</v>
      </c>
      <c r="J28" s="148">
        <v>1</v>
      </c>
      <c r="K28" s="148">
        <v>3</v>
      </c>
      <c r="L28" s="148">
        <v>2</v>
      </c>
      <c r="M28" s="148">
        <v>4</v>
      </c>
      <c r="N28" s="148">
        <v>10</v>
      </c>
      <c r="O28" s="148">
        <v>17</v>
      </c>
      <c r="P28" s="148">
        <v>2</v>
      </c>
      <c r="Q28" s="148">
        <v>15</v>
      </c>
      <c r="R28" s="148">
        <v>0</v>
      </c>
      <c r="S28" s="148">
        <v>1</v>
      </c>
      <c r="T28" s="149"/>
      <c r="V28" s="160"/>
    </row>
    <row r="29" spans="2:22" ht="43.5" customHeight="1" thickBot="1" thickTop="1">
      <c r="B29" s="466"/>
      <c r="C29" s="240"/>
      <c r="D29" s="460"/>
      <c r="E29" s="110" t="s">
        <v>252</v>
      </c>
      <c r="F29" s="48">
        <f>SUM(G29:S29)</f>
        <v>55</v>
      </c>
      <c r="G29" s="148">
        <v>4</v>
      </c>
      <c r="H29" s="145">
        <v>9</v>
      </c>
      <c r="I29" s="148">
        <v>4</v>
      </c>
      <c r="J29" s="148">
        <v>1</v>
      </c>
      <c r="K29" s="145">
        <v>2</v>
      </c>
      <c r="L29" s="145">
        <v>1</v>
      </c>
      <c r="M29" s="145">
        <v>1</v>
      </c>
      <c r="N29" s="145">
        <v>6</v>
      </c>
      <c r="O29" s="145">
        <v>13</v>
      </c>
      <c r="P29" s="145">
        <v>0</v>
      </c>
      <c r="Q29" s="145">
        <v>13</v>
      </c>
      <c r="R29" s="145">
        <v>0</v>
      </c>
      <c r="S29" s="145">
        <v>1</v>
      </c>
      <c r="T29" s="149"/>
      <c r="V29" s="160"/>
    </row>
    <row r="30" spans="2:22" ht="43.5" customHeight="1" thickBot="1" thickTop="1">
      <c r="B30" s="466"/>
      <c r="C30" s="240"/>
      <c r="D30" s="461"/>
      <c r="E30" s="110" t="s">
        <v>198</v>
      </c>
      <c r="F30" s="48">
        <f>+F29+F28</f>
        <v>121</v>
      </c>
      <c r="G30" s="148">
        <v>9</v>
      </c>
      <c r="H30" s="145">
        <v>13</v>
      </c>
      <c r="I30" s="148">
        <v>6</v>
      </c>
      <c r="J30" s="148">
        <v>2</v>
      </c>
      <c r="K30" s="145">
        <v>5</v>
      </c>
      <c r="L30" s="145">
        <v>3</v>
      </c>
      <c r="M30" s="145">
        <v>5</v>
      </c>
      <c r="N30" s="145">
        <v>16</v>
      </c>
      <c r="O30" s="145">
        <v>30</v>
      </c>
      <c r="P30" s="145">
        <v>2</v>
      </c>
      <c r="Q30" s="145">
        <v>28</v>
      </c>
      <c r="R30" s="145">
        <v>0</v>
      </c>
      <c r="S30" s="145">
        <v>2</v>
      </c>
      <c r="T30" s="149"/>
      <c r="V30" s="160"/>
    </row>
    <row r="31" spans="2:22" ht="43.5" customHeight="1" thickBot="1" thickTop="1">
      <c r="B31" s="466"/>
      <c r="C31" s="462" t="s">
        <v>299</v>
      </c>
      <c r="D31" s="463"/>
      <c r="E31" s="464"/>
      <c r="F31" s="48">
        <f>SUM(G31:S31)</f>
        <v>0</v>
      </c>
      <c r="G31" s="148">
        <v>0</v>
      </c>
      <c r="H31" s="148">
        <v>0</v>
      </c>
      <c r="I31" s="148">
        <v>0</v>
      </c>
      <c r="J31" s="148">
        <v>0</v>
      </c>
      <c r="K31" s="148">
        <v>0</v>
      </c>
      <c r="L31" s="148">
        <v>0</v>
      </c>
      <c r="M31" s="148">
        <v>0</v>
      </c>
      <c r="N31" s="148">
        <v>0</v>
      </c>
      <c r="O31" s="148">
        <v>0</v>
      </c>
      <c r="P31" s="148">
        <v>0</v>
      </c>
      <c r="Q31" s="148">
        <v>0</v>
      </c>
      <c r="R31" s="148">
        <v>0</v>
      </c>
      <c r="S31" s="148">
        <v>0</v>
      </c>
      <c r="T31" s="149"/>
      <c r="V31" s="160"/>
    </row>
    <row r="32" spans="2:22" ht="43.5" customHeight="1" thickBot="1" thickTop="1">
      <c r="B32" s="467"/>
      <c r="C32" s="385" t="s">
        <v>300</v>
      </c>
      <c r="D32" s="386"/>
      <c r="E32" s="386"/>
      <c r="F32" s="48">
        <f aca="true" t="shared" si="2" ref="F32:F38">SUM(G32:S32)</f>
        <v>0</v>
      </c>
      <c r="G32" s="145">
        <v>0</v>
      </c>
      <c r="H32" s="148">
        <v>0</v>
      </c>
      <c r="I32" s="148">
        <v>0</v>
      </c>
      <c r="J32" s="148">
        <v>0</v>
      </c>
      <c r="K32" s="148">
        <v>0</v>
      </c>
      <c r="L32" s="148">
        <v>0</v>
      </c>
      <c r="M32" s="148">
        <v>0</v>
      </c>
      <c r="N32" s="148">
        <v>0</v>
      </c>
      <c r="O32" s="148">
        <v>0</v>
      </c>
      <c r="P32" s="148">
        <v>0</v>
      </c>
      <c r="Q32" s="148">
        <v>0</v>
      </c>
      <c r="R32" s="148">
        <v>0</v>
      </c>
      <c r="S32" s="148">
        <v>0</v>
      </c>
      <c r="T32" s="149"/>
      <c r="V32" s="160"/>
    </row>
    <row r="33" spans="2:22" ht="43.5" customHeight="1" thickBot="1" thickTop="1">
      <c r="B33" s="468" t="s">
        <v>255</v>
      </c>
      <c r="C33" s="471" t="s">
        <v>305</v>
      </c>
      <c r="D33" s="449"/>
      <c r="E33" s="449"/>
      <c r="F33" s="48">
        <f>SUM(G33:S33)</f>
        <v>478</v>
      </c>
      <c r="G33" s="145">
        <v>12</v>
      </c>
      <c r="H33" s="148">
        <v>7</v>
      </c>
      <c r="I33" s="148">
        <v>4</v>
      </c>
      <c r="J33" s="148">
        <v>5</v>
      </c>
      <c r="K33" s="148">
        <v>3</v>
      </c>
      <c r="L33" s="148">
        <v>9</v>
      </c>
      <c r="M33" s="148">
        <v>6</v>
      </c>
      <c r="N33" s="148">
        <v>7</v>
      </c>
      <c r="O33" s="148">
        <v>400</v>
      </c>
      <c r="P33" s="148">
        <v>3</v>
      </c>
      <c r="Q33" s="148">
        <v>22</v>
      </c>
      <c r="R33" s="148">
        <v>0</v>
      </c>
      <c r="S33" s="148">
        <v>0</v>
      </c>
      <c r="T33" s="149"/>
      <c r="V33" s="160"/>
    </row>
    <row r="34" spans="2:22" ht="43.5" customHeight="1" thickBot="1" thickTop="1">
      <c r="B34" s="469"/>
      <c r="C34" s="391" t="s">
        <v>306</v>
      </c>
      <c r="D34" s="387"/>
      <c r="E34" s="387"/>
      <c r="F34" s="48">
        <f t="shared" si="2"/>
        <v>54</v>
      </c>
      <c r="G34" s="148">
        <v>7</v>
      </c>
      <c r="H34" s="145">
        <v>7</v>
      </c>
      <c r="I34" s="148">
        <v>3</v>
      </c>
      <c r="J34" s="148">
        <v>4</v>
      </c>
      <c r="K34" s="145">
        <v>2</v>
      </c>
      <c r="L34" s="145">
        <v>6</v>
      </c>
      <c r="M34" s="145">
        <v>0</v>
      </c>
      <c r="N34" s="145">
        <v>0</v>
      </c>
      <c r="O34" s="145">
        <v>14</v>
      </c>
      <c r="P34" s="145">
        <v>2</v>
      </c>
      <c r="Q34" s="145">
        <v>9</v>
      </c>
      <c r="R34" s="145">
        <v>0</v>
      </c>
      <c r="S34" s="145">
        <v>0</v>
      </c>
      <c r="T34" s="159"/>
      <c r="V34" s="160"/>
    </row>
    <row r="35" spans="2:22" ht="43.5" customHeight="1" thickBot="1" thickTop="1">
      <c r="B35" s="469"/>
      <c r="C35" s="391" t="s">
        <v>307</v>
      </c>
      <c r="D35" s="387"/>
      <c r="E35" s="387"/>
      <c r="F35" s="48">
        <f t="shared" si="2"/>
        <v>6</v>
      </c>
      <c r="G35" s="148">
        <v>0</v>
      </c>
      <c r="H35" s="145">
        <v>0</v>
      </c>
      <c r="I35" s="148">
        <v>0</v>
      </c>
      <c r="J35" s="148">
        <v>0</v>
      </c>
      <c r="K35" s="145">
        <v>0</v>
      </c>
      <c r="L35" s="145">
        <v>2</v>
      </c>
      <c r="M35" s="145">
        <v>0</v>
      </c>
      <c r="N35" s="145">
        <v>0</v>
      </c>
      <c r="O35" s="145">
        <v>1</v>
      </c>
      <c r="P35" s="145">
        <v>1</v>
      </c>
      <c r="Q35" s="145">
        <v>2</v>
      </c>
      <c r="R35" s="145">
        <v>0</v>
      </c>
      <c r="S35" s="145">
        <v>0</v>
      </c>
      <c r="T35" s="159"/>
      <c r="V35" s="160"/>
    </row>
    <row r="36" spans="2:22" ht="43.5" customHeight="1" thickBot="1" thickTop="1">
      <c r="B36" s="470"/>
      <c r="C36" s="391" t="s">
        <v>308</v>
      </c>
      <c r="D36" s="387"/>
      <c r="E36" s="387"/>
      <c r="F36" s="48">
        <f>SUM(G36:S36)</f>
        <v>6</v>
      </c>
      <c r="G36" s="148">
        <v>0</v>
      </c>
      <c r="H36" s="145">
        <v>0</v>
      </c>
      <c r="I36" s="148">
        <v>0</v>
      </c>
      <c r="J36" s="148">
        <v>0</v>
      </c>
      <c r="K36" s="145">
        <v>0</v>
      </c>
      <c r="L36" s="145">
        <v>2</v>
      </c>
      <c r="M36" s="145">
        <v>0</v>
      </c>
      <c r="N36" s="145">
        <v>0</v>
      </c>
      <c r="O36" s="145">
        <v>1</v>
      </c>
      <c r="P36" s="145">
        <v>1</v>
      </c>
      <c r="Q36" s="145">
        <v>2</v>
      </c>
      <c r="R36" s="145">
        <v>0</v>
      </c>
      <c r="S36" s="145">
        <v>0</v>
      </c>
      <c r="T36" s="159"/>
      <c r="V36" s="160"/>
    </row>
    <row r="37" spans="2:22" ht="42" customHeight="1" thickBot="1" thickTop="1">
      <c r="B37" s="468" t="s">
        <v>260</v>
      </c>
      <c r="C37" s="391" t="s">
        <v>301</v>
      </c>
      <c r="D37" s="387"/>
      <c r="E37" s="387"/>
      <c r="F37" s="48">
        <f t="shared" si="2"/>
        <v>14</v>
      </c>
      <c r="G37" s="145">
        <v>1</v>
      </c>
      <c r="H37" s="145">
        <v>1</v>
      </c>
      <c r="I37" s="148">
        <v>1</v>
      </c>
      <c r="J37" s="148">
        <v>2</v>
      </c>
      <c r="K37" s="145">
        <v>1</v>
      </c>
      <c r="L37" s="145">
        <v>1</v>
      </c>
      <c r="M37" s="145">
        <v>1</v>
      </c>
      <c r="N37" s="145">
        <v>1</v>
      </c>
      <c r="O37" s="145">
        <v>1</v>
      </c>
      <c r="P37" s="145">
        <v>1</v>
      </c>
      <c r="Q37" s="145">
        <v>1</v>
      </c>
      <c r="R37" s="145">
        <v>1</v>
      </c>
      <c r="S37" s="145">
        <v>1</v>
      </c>
      <c r="T37" s="159"/>
      <c r="V37" s="160"/>
    </row>
    <row r="38" spans="2:22" ht="48" customHeight="1" thickBot="1" thickTop="1">
      <c r="B38" s="469"/>
      <c r="C38" s="401" t="s">
        <v>302</v>
      </c>
      <c r="D38" s="401"/>
      <c r="E38" s="391"/>
      <c r="F38" s="48">
        <f t="shared" si="2"/>
        <v>126</v>
      </c>
      <c r="G38" s="145">
        <v>28</v>
      </c>
      <c r="H38" s="145">
        <v>12</v>
      </c>
      <c r="I38" s="148">
        <v>9</v>
      </c>
      <c r="J38" s="148">
        <v>7</v>
      </c>
      <c r="K38" s="145">
        <v>26</v>
      </c>
      <c r="L38" s="145">
        <v>6</v>
      </c>
      <c r="M38" s="145">
        <v>5</v>
      </c>
      <c r="N38" s="145">
        <v>0</v>
      </c>
      <c r="O38" s="145">
        <v>0</v>
      </c>
      <c r="P38" s="145">
        <v>30</v>
      </c>
      <c r="Q38" s="145">
        <v>1</v>
      </c>
      <c r="R38" s="145">
        <v>1</v>
      </c>
      <c r="S38" s="145">
        <v>1</v>
      </c>
      <c r="T38" s="149" t="s">
        <v>368</v>
      </c>
      <c r="V38" s="160"/>
    </row>
    <row r="39" spans="2:22" ht="56.25" customHeight="1" thickBot="1" thickTop="1">
      <c r="B39" s="469"/>
      <c r="C39" s="391" t="s">
        <v>303</v>
      </c>
      <c r="D39" s="387"/>
      <c r="E39" s="387"/>
      <c r="F39" s="48">
        <f>SUM(G39:S39)</f>
        <v>33</v>
      </c>
      <c r="G39" s="145">
        <v>3</v>
      </c>
      <c r="H39" s="145">
        <v>3</v>
      </c>
      <c r="I39" s="148">
        <v>3</v>
      </c>
      <c r="J39" s="148">
        <v>3</v>
      </c>
      <c r="K39" s="145">
        <v>3</v>
      </c>
      <c r="L39" s="145">
        <v>3</v>
      </c>
      <c r="M39" s="145">
        <v>3</v>
      </c>
      <c r="N39" s="145">
        <v>3</v>
      </c>
      <c r="O39" s="145">
        <v>3</v>
      </c>
      <c r="P39" s="145">
        <v>3</v>
      </c>
      <c r="Q39" s="145" t="s">
        <v>219</v>
      </c>
      <c r="R39" s="145">
        <v>3</v>
      </c>
      <c r="S39" s="145">
        <v>0</v>
      </c>
      <c r="T39" s="149" t="s">
        <v>369</v>
      </c>
      <c r="V39" s="160"/>
    </row>
    <row r="40" spans="2:22" ht="18.75" customHeight="1" thickBot="1" thickTop="1">
      <c r="B40" s="470"/>
      <c r="C40" s="391" t="s">
        <v>304</v>
      </c>
      <c r="D40" s="387"/>
      <c r="E40" s="400"/>
      <c r="F40" s="48">
        <f>SUM(G40:S40)</f>
        <v>348</v>
      </c>
      <c r="G40" s="145">
        <v>80</v>
      </c>
      <c r="H40" s="145">
        <v>23</v>
      </c>
      <c r="I40" s="145">
        <v>26</v>
      </c>
      <c r="J40" s="145">
        <v>21</v>
      </c>
      <c r="K40" s="145">
        <v>77</v>
      </c>
      <c r="L40" s="145">
        <v>10</v>
      </c>
      <c r="M40" s="145">
        <v>13</v>
      </c>
      <c r="N40" s="145">
        <v>0</v>
      </c>
      <c r="O40" s="145">
        <v>0</v>
      </c>
      <c r="P40" s="145">
        <v>89</v>
      </c>
      <c r="Q40" s="145">
        <v>3</v>
      </c>
      <c r="R40" s="145">
        <v>3</v>
      </c>
      <c r="S40" s="145">
        <v>3</v>
      </c>
      <c r="T40" s="145"/>
      <c r="V40" s="52"/>
    </row>
    <row r="41" spans="2:22" ht="18.75" customHeight="1" thickBot="1" thickTop="1">
      <c r="B41" s="221" t="s">
        <v>266</v>
      </c>
      <c r="C41" s="391" t="s">
        <v>267</v>
      </c>
      <c r="D41" s="387"/>
      <c r="E41" s="400"/>
      <c r="F41" s="217">
        <f>SUM(G41:S41)</f>
        <v>2659</v>
      </c>
      <c r="G41" s="248">
        <v>253</v>
      </c>
      <c r="H41" s="248">
        <v>94</v>
      </c>
      <c r="I41" s="248">
        <v>33</v>
      </c>
      <c r="J41" s="248">
        <v>284</v>
      </c>
      <c r="K41" s="248">
        <v>431</v>
      </c>
      <c r="L41" s="248"/>
      <c r="M41" s="248">
        <v>18</v>
      </c>
      <c r="N41" s="248">
        <v>7</v>
      </c>
      <c r="O41" s="248">
        <v>74</v>
      </c>
      <c r="P41" s="248"/>
      <c r="Q41" s="248">
        <v>1465</v>
      </c>
      <c r="R41" s="248">
        <v>0</v>
      </c>
      <c r="S41" s="248">
        <v>0</v>
      </c>
      <c r="T41" s="331" t="s">
        <v>370</v>
      </c>
      <c r="V41" s="52"/>
    </row>
    <row r="42" spans="2:22" ht="24" customHeight="1" thickBot="1" thickTop="1">
      <c r="B42" s="51"/>
      <c r="C42" s="51"/>
      <c r="D42" s="51"/>
      <c r="E42" s="245"/>
      <c r="F42" s="217">
        <f>SUM(G42:S42)</f>
        <v>0</v>
      </c>
      <c r="G42" s="248" t="s">
        <v>371</v>
      </c>
      <c r="H42" s="248" t="s">
        <v>372</v>
      </c>
      <c r="I42" s="248" t="s">
        <v>373</v>
      </c>
      <c r="J42" s="248" t="s">
        <v>372</v>
      </c>
      <c r="K42" s="248" t="s">
        <v>374</v>
      </c>
      <c r="L42" s="248" t="s">
        <v>375</v>
      </c>
      <c r="M42" s="248" t="s">
        <v>376</v>
      </c>
      <c r="N42" s="248" t="s">
        <v>377</v>
      </c>
      <c r="O42" s="248" t="s">
        <v>378</v>
      </c>
      <c r="P42" s="248" t="s">
        <v>375</v>
      </c>
      <c r="Q42" s="248" t="s">
        <v>379</v>
      </c>
      <c r="R42" s="330" t="s">
        <v>375</v>
      </c>
      <c r="S42" s="330" t="s">
        <v>380</v>
      </c>
      <c r="T42" s="332"/>
      <c r="V42" s="52"/>
    </row>
    <row r="43" spans="2:22" ht="18.75" customHeight="1" thickTop="1">
      <c r="B43" s="51"/>
      <c r="C43" s="51"/>
      <c r="D43" s="51"/>
      <c r="E43" s="245"/>
      <c r="F43" s="237"/>
      <c r="G43" s="248"/>
      <c r="H43" s="248"/>
      <c r="I43" s="248"/>
      <c r="J43" s="248"/>
      <c r="K43" s="248"/>
      <c r="L43" s="248"/>
      <c r="M43" s="248"/>
      <c r="N43" s="248"/>
      <c r="O43" s="248"/>
      <c r="P43" s="248"/>
      <c r="Q43" s="248"/>
      <c r="R43" s="157"/>
      <c r="S43" s="157"/>
      <c r="T43" s="157"/>
      <c r="V43" s="52"/>
    </row>
    <row r="44" spans="1:22" ht="18.75" customHeight="1">
      <c r="A44" s="51"/>
      <c r="B44" s="51"/>
      <c r="C44" s="51"/>
      <c r="D44" s="51"/>
      <c r="E44" s="51"/>
      <c r="F44" s="53"/>
      <c r="G44" s="51"/>
      <c r="H44" s="53"/>
      <c r="I44" s="53"/>
      <c r="J44" s="53"/>
      <c r="K44" s="53"/>
      <c r="L44" s="53"/>
      <c r="M44" s="53"/>
      <c r="N44" s="53"/>
      <c r="O44" s="52"/>
      <c r="V44" s="52"/>
    </row>
    <row r="45" spans="1:22" ht="18.75" customHeight="1">
      <c r="A45" s="51"/>
      <c r="B45" s="51"/>
      <c r="C45" s="51"/>
      <c r="D45" s="51"/>
      <c r="E45" s="51"/>
      <c r="F45" s="51"/>
      <c r="G45" s="51"/>
      <c r="H45" s="51"/>
      <c r="I45" s="51"/>
      <c r="J45" s="51"/>
      <c r="K45" s="51"/>
      <c r="L45" s="51"/>
      <c r="M45" s="51"/>
      <c r="N45" s="51"/>
      <c r="O45" s="52"/>
      <c r="V45" s="52"/>
    </row>
    <row r="46" spans="1:22" ht="18.75" customHeight="1">
      <c r="A46" s="51"/>
      <c r="B46" s="51"/>
      <c r="C46" s="51"/>
      <c r="D46" s="51"/>
      <c r="E46" s="51"/>
      <c r="F46" s="51"/>
      <c r="G46" s="51"/>
      <c r="H46" s="51"/>
      <c r="I46" s="51"/>
      <c r="J46" s="51"/>
      <c r="K46" s="51"/>
      <c r="L46" s="51"/>
      <c r="M46" s="51"/>
      <c r="N46" s="51"/>
      <c r="O46" s="52"/>
      <c r="V46" s="52"/>
    </row>
    <row r="47" spans="1:22" ht="18.75" customHeight="1">
      <c r="A47" s="51"/>
      <c r="B47" s="51"/>
      <c r="C47" s="51"/>
      <c r="D47" s="51"/>
      <c r="E47" s="51"/>
      <c r="F47" s="51"/>
      <c r="G47" s="51"/>
      <c r="H47" s="51"/>
      <c r="I47" s="51"/>
      <c r="J47" s="51"/>
      <c r="K47" s="51"/>
      <c r="L47" s="51"/>
      <c r="M47" s="51"/>
      <c r="N47" s="51"/>
      <c r="O47" s="52"/>
      <c r="V47" s="52"/>
    </row>
    <row r="48" spans="1:15" ht="18.75" customHeight="1">
      <c r="A48" s="51"/>
      <c r="B48" s="51"/>
      <c r="C48" s="51"/>
      <c r="D48" s="51"/>
      <c r="E48" s="51"/>
      <c r="F48" s="51"/>
      <c r="G48" s="51"/>
      <c r="H48" s="51"/>
      <c r="I48" s="51"/>
      <c r="J48" s="51"/>
      <c r="K48" s="51"/>
      <c r="L48" s="51"/>
      <c r="M48" s="51"/>
      <c r="N48" s="51"/>
      <c r="O48" s="52"/>
    </row>
    <row r="49" spans="1:15" ht="18.75" customHeight="1">
      <c r="A49" s="51"/>
      <c r="B49" s="51"/>
      <c r="C49" s="51"/>
      <c r="D49" s="51"/>
      <c r="E49" s="51"/>
      <c r="F49" s="51"/>
      <c r="G49" s="51"/>
      <c r="H49" s="51"/>
      <c r="I49" s="51"/>
      <c r="J49" s="51"/>
      <c r="K49" s="51"/>
      <c r="L49" s="51"/>
      <c r="M49" s="51"/>
      <c r="N49" s="51"/>
      <c r="O49" s="52"/>
    </row>
    <row r="50" spans="1:15" ht="18.75" customHeight="1">
      <c r="A50" s="51"/>
      <c r="B50" s="51"/>
      <c r="C50" s="51"/>
      <c r="D50" s="51"/>
      <c r="E50" s="51"/>
      <c r="F50" s="51"/>
      <c r="G50" s="51"/>
      <c r="H50" s="51"/>
      <c r="I50" s="51"/>
      <c r="J50" s="51"/>
      <c r="K50" s="51"/>
      <c r="L50" s="51"/>
      <c r="M50" s="51"/>
      <c r="N50" s="51"/>
      <c r="O50" s="52"/>
    </row>
    <row r="51" spans="1:15" ht="18.75" customHeight="1">
      <c r="A51" s="51"/>
      <c r="B51" s="51"/>
      <c r="C51" s="51"/>
      <c r="D51" s="51"/>
      <c r="E51" s="51"/>
      <c r="F51" s="51"/>
      <c r="G51" s="51"/>
      <c r="H51" s="51"/>
      <c r="I51" s="51"/>
      <c r="J51" s="51"/>
      <c r="K51" s="51"/>
      <c r="L51" s="51"/>
      <c r="M51" s="51"/>
      <c r="N51" s="51"/>
      <c r="O51" s="52"/>
    </row>
    <row r="52" spans="1:15" ht="18.75" customHeight="1">
      <c r="A52" s="51"/>
      <c r="B52" s="51"/>
      <c r="C52" s="51"/>
      <c r="D52" s="51"/>
      <c r="E52" s="51"/>
      <c r="F52" s="51"/>
      <c r="G52" s="51"/>
      <c r="H52" s="51"/>
      <c r="I52" s="51"/>
      <c r="J52" s="51"/>
      <c r="K52" s="51"/>
      <c r="L52" s="51"/>
      <c r="M52" s="51"/>
      <c r="N52" s="51"/>
      <c r="O52" s="52"/>
    </row>
    <row r="53" spans="1:15" ht="18.75" customHeight="1">
      <c r="A53" s="51"/>
      <c r="B53" s="51"/>
      <c r="C53" s="51"/>
      <c r="D53" s="51"/>
      <c r="E53" s="51"/>
      <c r="F53" s="51"/>
      <c r="G53" s="51"/>
      <c r="H53" s="51"/>
      <c r="I53" s="51"/>
      <c r="J53" s="51"/>
      <c r="K53" s="51"/>
      <c r="L53" s="51"/>
      <c r="M53" s="51"/>
      <c r="N53" s="51"/>
      <c r="O53" s="52"/>
    </row>
    <row r="54" spans="1:15" ht="18.75" customHeight="1">
      <c r="A54" s="51"/>
      <c r="B54" s="51"/>
      <c r="C54" s="51"/>
      <c r="D54" s="51"/>
      <c r="E54" s="51"/>
      <c r="F54" s="51"/>
      <c r="G54" s="51"/>
      <c r="H54" s="51"/>
      <c r="I54" s="51"/>
      <c r="J54" s="51"/>
      <c r="K54" s="51"/>
      <c r="L54" s="51"/>
      <c r="M54" s="51"/>
      <c r="N54" s="51"/>
      <c r="O54" s="52"/>
    </row>
    <row r="55" spans="1:15" ht="18.75" customHeight="1">
      <c r="A55" s="51"/>
      <c r="B55" s="51"/>
      <c r="C55" s="51"/>
      <c r="D55" s="51"/>
      <c r="E55" s="51"/>
      <c r="F55" s="51"/>
      <c r="G55" s="51"/>
      <c r="H55" s="51"/>
      <c r="I55" s="51"/>
      <c r="J55" s="51"/>
      <c r="K55" s="51"/>
      <c r="L55" s="51"/>
      <c r="M55" s="51"/>
      <c r="N55" s="51"/>
      <c r="O55" s="52"/>
    </row>
    <row r="56" spans="1:15" ht="18.75" customHeight="1">
      <c r="A56" s="51"/>
      <c r="B56" s="51"/>
      <c r="C56" s="51"/>
      <c r="D56" s="51"/>
      <c r="E56" s="51"/>
      <c r="F56" s="51"/>
      <c r="G56" s="51"/>
      <c r="H56" s="51"/>
      <c r="I56" s="51"/>
      <c r="J56" s="51"/>
      <c r="K56" s="51"/>
      <c r="L56" s="51"/>
      <c r="M56" s="51"/>
      <c r="N56" s="51"/>
      <c r="O56" s="52"/>
    </row>
    <row r="57" spans="1:15" ht="18.75" customHeight="1">
      <c r="A57" s="51"/>
      <c r="B57" s="51"/>
      <c r="C57" s="51"/>
      <c r="D57" s="51"/>
      <c r="E57" s="51"/>
      <c r="F57" s="51"/>
      <c r="G57" s="51"/>
      <c r="H57" s="51"/>
      <c r="I57" s="51"/>
      <c r="J57" s="51"/>
      <c r="K57" s="51"/>
      <c r="L57" s="51"/>
      <c r="M57" s="51"/>
      <c r="N57" s="51"/>
      <c r="O57" s="52"/>
    </row>
    <row r="58" spans="1:15" ht="18.75" customHeight="1">
      <c r="A58" s="51"/>
      <c r="B58" s="51"/>
      <c r="C58" s="51"/>
      <c r="D58" s="51"/>
      <c r="E58" s="51"/>
      <c r="F58" s="51"/>
      <c r="G58" s="51"/>
      <c r="H58" s="51"/>
      <c r="I58" s="51"/>
      <c r="J58" s="51"/>
      <c r="K58" s="51"/>
      <c r="L58" s="51"/>
      <c r="M58" s="51"/>
      <c r="N58" s="51"/>
      <c r="O58" s="52"/>
    </row>
    <row r="59" spans="1:15" ht="18.75" customHeight="1">
      <c r="A59" s="51"/>
      <c r="B59" s="51"/>
      <c r="C59" s="51"/>
      <c r="D59" s="51"/>
      <c r="E59" s="51"/>
      <c r="F59" s="51"/>
      <c r="G59" s="51"/>
      <c r="H59" s="51"/>
      <c r="I59" s="51"/>
      <c r="J59" s="51"/>
      <c r="K59" s="51"/>
      <c r="L59" s="51"/>
      <c r="M59" s="51"/>
      <c r="N59" s="51"/>
      <c r="O59" s="52"/>
    </row>
    <row r="60" spans="1:15" ht="18.75" customHeight="1">
      <c r="A60" s="51"/>
      <c r="B60" s="51"/>
      <c r="C60" s="51"/>
      <c r="D60" s="51"/>
      <c r="E60" s="51"/>
      <c r="F60" s="51"/>
      <c r="G60" s="51"/>
      <c r="H60" s="51"/>
      <c r="I60" s="51"/>
      <c r="J60" s="51"/>
      <c r="K60" s="51"/>
      <c r="L60" s="51"/>
      <c r="M60" s="51"/>
      <c r="N60" s="51"/>
      <c r="O60" s="52"/>
    </row>
    <row r="61" spans="1:15" ht="18.75" customHeight="1">
      <c r="A61" s="51"/>
      <c r="B61" s="51"/>
      <c r="C61" s="51"/>
      <c r="D61" s="51"/>
      <c r="E61" s="51"/>
      <c r="F61" s="51"/>
      <c r="G61" s="51"/>
      <c r="H61" s="51"/>
      <c r="I61" s="51"/>
      <c r="J61" s="51"/>
      <c r="K61" s="51"/>
      <c r="L61" s="51"/>
      <c r="M61" s="51"/>
      <c r="N61" s="51"/>
      <c r="O61" s="52"/>
    </row>
    <row r="62" spans="1:15" ht="18.75" customHeight="1">
      <c r="A62" s="51"/>
      <c r="B62" s="51"/>
      <c r="C62" s="51"/>
      <c r="D62" s="51"/>
      <c r="E62" s="51"/>
      <c r="F62" s="51"/>
      <c r="G62" s="51"/>
      <c r="H62" s="51"/>
      <c r="I62" s="51"/>
      <c r="J62" s="51"/>
      <c r="K62" s="51"/>
      <c r="L62" s="51"/>
      <c r="M62" s="51"/>
      <c r="N62" s="51"/>
      <c r="O62" s="52"/>
    </row>
    <row r="63" spans="1:15" ht="18.75" customHeight="1">
      <c r="A63" s="51"/>
      <c r="B63" s="51"/>
      <c r="C63" s="51"/>
      <c r="D63" s="51"/>
      <c r="E63" s="51"/>
      <c r="F63" s="51"/>
      <c r="G63" s="51"/>
      <c r="H63" s="51"/>
      <c r="I63" s="51"/>
      <c r="J63" s="51"/>
      <c r="K63" s="51"/>
      <c r="L63" s="51"/>
      <c r="M63" s="51"/>
      <c r="N63" s="51"/>
      <c r="O63" s="52"/>
    </row>
    <row r="64" spans="1:15" ht="18.75" customHeight="1">
      <c r="A64" s="51"/>
      <c r="B64" s="51"/>
      <c r="C64" s="51"/>
      <c r="D64" s="51"/>
      <c r="E64" s="51"/>
      <c r="F64" s="51"/>
      <c r="G64" s="51"/>
      <c r="H64" s="51"/>
      <c r="I64" s="51"/>
      <c r="J64" s="51"/>
      <c r="K64" s="51"/>
      <c r="L64" s="51"/>
      <c r="M64" s="51"/>
      <c r="N64" s="51"/>
      <c r="O64" s="52"/>
    </row>
    <row r="65" spans="1:15" ht="18.75" customHeight="1">
      <c r="A65" s="51"/>
      <c r="B65" s="51"/>
      <c r="C65" s="51"/>
      <c r="D65" s="51"/>
      <c r="E65" s="51"/>
      <c r="F65" s="51"/>
      <c r="G65" s="51"/>
      <c r="H65" s="51"/>
      <c r="I65" s="51"/>
      <c r="J65" s="51"/>
      <c r="K65" s="51"/>
      <c r="L65" s="51"/>
      <c r="M65" s="51"/>
      <c r="N65" s="51"/>
      <c r="O65" s="52"/>
    </row>
    <row r="66" spans="1:15" ht="18.75" customHeight="1">
      <c r="A66" s="51"/>
      <c r="B66" s="51"/>
      <c r="C66" s="51"/>
      <c r="D66" s="51"/>
      <c r="E66" s="51"/>
      <c r="F66" s="51"/>
      <c r="G66" s="51"/>
      <c r="H66" s="51"/>
      <c r="I66" s="51"/>
      <c r="J66" s="51"/>
      <c r="K66" s="51"/>
      <c r="L66" s="51"/>
      <c r="M66" s="51"/>
      <c r="N66" s="51"/>
      <c r="O66" s="52"/>
    </row>
    <row r="67" spans="1:15" ht="18.75" customHeight="1">
      <c r="A67" s="51"/>
      <c r="B67" s="51"/>
      <c r="C67" s="51"/>
      <c r="D67" s="51"/>
      <c r="E67" s="51"/>
      <c r="F67" s="51"/>
      <c r="G67" s="51"/>
      <c r="H67" s="51"/>
      <c r="I67" s="51"/>
      <c r="J67" s="51"/>
      <c r="K67" s="51"/>
      <c r="L67" s="51"/>
      <c r="M67" s="51"/>
      <c r="N67" s="51"/>
      <c r="O67" s="52"/>
    </row>
    <row r="68" spans="1:15" ht="18.75" customHeight="1">
      <c r="A68" s="51"/>
      <c r="B68" s="51"/>
      <c r="C68" s="51"/>
      <c r="D68" s="51"/>
      <c r="E68" s="51"/>
      <c r="F68" s="51"/>
      <c r="G68" s="51"/>
      <c r="H68" s="51"/>
      <c r="I68" s="51"/>
      <c r="J68" s="51"/>
      <c r="K68" s="51"/>
      <c r="L68" s="51"/>
      <c r="M68" s="51"/>
      <c r="N68" s="51"/>
      <c r="O68" s="52"/>
    </row>
    <row r="69" spans="1:15" ht="18.75" customHeight="1">
      <c r="A69" s="51"/>
      <c r="B69" s="51"/>
      <c r="C69" s="51"/>
      <c r="D69" s="51"/>
      <c r="E69" s="51"/>
      <c r="F69" s="51"/>
      <c r="G69" s="51"/>
      <c r="H69" s="51"/>
      <c r="I69" s="51"/>
      <c r="J69" s="51"/>
      <c r="K69" s="51"/>
      <c r="L69" s="51"/>
      <c r="M69" s="51"/>
      <c r="N69" s="51"/>
      <c r="O69" s="52"/>
    </row>
    <row r="70" spans="1:15" ht="18.75" customHeight="1">
      <c r="A70" s="51"/>
      <c r="B70" s="51"/>
      <c r="C70" s="51"/>
      <c r="D70" s="51"/>
      <c r="E70" s="51"/>
      <c r="F70" s="51"/>
      <c r="G70" s="51"/>
      <c r="H70" s="51"/>
      <c r="I70" s="51"/>
      <c r="J70" s="51"/>
      <c r="K70" s="51"/>
      <c r="L70" s="51"/>
      <c r="M70" s="51"/>
      <c r="N70" s="51"/>
      <c r="O70" s="52"/>
    </row>
    <row r="71" spans="1:15" ht="18.75" customHeight="1">
      <c r="A71" s="51"/>
      <c r="B71" s="51"/>
      <c r="C71" s="51"/>
      <c r="D71" s="51"/>
      <c r="E71" s="51"/>
      <c r="F71" s="51"/>
      <c r="G71" s="51"/>
      <c r="H71" s="51"/>
      <c r="I71" s="51"/>
      <c r="J71" s="51"/>
      <c r="K71" s="51"/>
      <c r="L71" s="51"/>
      <c r="M71" s="51"/>
      <c r="N71" s="51"/>
      <c r="O71" s="52"/>
    </row>
    <row r="72" spans="1:15" ht="18.75" customHeight="1">
      <c r="A72" s="51"/>
      <c r="B72" s="51"/>
      <c r="C72" s="51"/>
      <c r="D72" s="51"/>
      <c r="E72" s="51"/>
      <c r="F72" s="51"/>
      <c r="G72" s="51"/>
      <c r="H72" s="51"/>
      <c r="I72" s="51"/>
      <c r="J72" s="51"/>
      <c r="K72" s="51"/>
      <c r="L72" s="51"/>
      <c r="M72" s="51"/>
      <c r="N72" s="51"/>
      <c r="O72" s="52"/>
    </row>
    <row r="73" spans="1:15" ht="18.75" customHeight="1">
      <c r="A73" s="51"/>
      <c r="B73" s="51"/>
      <c r="C73" s="51"/>
      <c r="D73" s="51"/>
      <c r="E73" s="51"/>
      <c r="F73" s="51"/>
      <c r="G73" s="51"/>
      <c r="H73" s="51"/>
      <c r="I73" s="51"/>
      <c r="J73" s="51"/>
      <c r="K73" s="51"/>
      <c r="L73" s="51"/>
      <c r="M73" s="51"/>
      <c r="N73" s="51"/>
      <c r="O73" s="52"/>
    </row>
    <row r="74" spans="1:15" ht="18.75" customHeight="1">
      <c r="A74" s="51"/>
      <c r="B74" s="51"/>
      <c r="C74" s="51"/>
      <c r="D74" s="51"/>
      <c r="E74" s="51"/>
      <c r="F74" s="51"/>
      <c r="G74" s="51"/>
      <c r="H74" s="51"/>
      <c r="I74" s="51"/>
      <c r="J74" s="51"/>
      <c r="K74" s="51"/>
      <c r="L74" s="51"/>
      <c r="M74" s="51"/>
      <c r="N74" s="51"/>
      <c r="O74" s="52"/>
    </row>
    <row r="75" spans="1:15" ht="18.75" customHeight="1">
      <c r="A75" s="51"/>
      <c r="B75" s="51"/>
      <c r="C75" s="51"/>
      <c r="D75" s="51"/>
      <c r="E75" s="51"/>
      <c r="F75" s="51"/>
      <c r="G75" s="51"/>
      <c r="H75" s="51"/>
      <c r="I75" s="51"/>
      <c r="J75" s="51"/>
      <c r="K75" s="51"/>
      <c r="L75" s="51"/>
      <c r="M75" s="51"/>
      <c r="N75" s="51"/>
      <c r="O75" s="52"/>
    </row>
    <row r="76" spans="1:15" ht="18.75" customHeight="1">
      <c r="A76" s="51"/>
      <c r="B76" s="51"/>
      <c r="C76" s="51"/>
      <c r="D76" s="51"/>
      <c r="E76" s="51"/>
      <c r="F76" s="51"/>
      <c r="G76" s="51"/>
      <c r="H76" s="51"/>
      <c r="I76" s="51"/>
      <c r="J76" s="51"/>
      <c r="K76" s="51"/>
      <c r="L76" s="51"/>
      <c r="M76" s="51"/>
      <c r="N76" s="51"/>
      <c r="O76" s="52"/>
    </row>
    <row r="77" spans="1:15" ht="18.75" customHeight="1">
      <c r="A77" s="51"/>
      <c r="B77" s="51"/>
      <c r="C77" s="51"/>
      <c r="D77" s="51"/>
      <c r="E77" s="51"/>
      <c r="F77" s="51"/>
      <c r="G77" s="51"/>
      <c r="H77" s="51"/>
      <c r="I77" s="51"/>
      <c r="J77" s="51"/>
      <c r="K77" s="51"/>
      <c r="L77" s="51"/>
      <c r="M77" s="51"/>
      <c r="N77" s="51"/>
      <c r="O77" s="52"/>
    </row>
    <row r="78" spans="1:15" ht="18.75" customHeight="1">
      <c r="A78" s="51"/>
      <c r="B78" s="51"/>
      <c r="C78" s="51"/>
      <c r="D78" s="51"/>
      <c r="E78" s="51"/>
      <c r="F78" s="51"/>
      <c r="G78" s="51"/>
      <c r="H78" s="51"/>
      <c r="I78" s="51"/>
      <c r="J78" s="51"/>
      <c r="K78" s="51"/>
      <c r="L78" s="51"/>
      <c r="M78" s="51"/>
      <c r="N78" s="51"/>
      <c r="O78" s="52"/>
    </row>
    <row r="79" spans="1:15" ht="18.75" customHeight="1">
      <c r="A79" s="51"/>
      <c r="B79" s="51"/>
      <c r="C79" s="51"/>
      <c r="D79" s="51"/>
      <c r="E79" s="51"/>
      <c r="F79" s="51"/>
      <c r="G79" s="51"/>
      <c r="H79" s="51"/>
      <c r="I79" s="51"/>
      <c r="J79" s="51"/>
      <c r="K79" s="51"/>
      <c r="L79" s="51"/>
      <c r="M79" s="51"/>
      <c r="N79" s="51"/>
      <c r="O79" s="52"/>
    </row>
    <row r="80" spans="1:15" ht="18.75" customHeight="1">
      <c r="A80" s="51"/>
      <c r="B80" s="51"/>
      <c r="C80" s="51"/>
      <c r="D80" s="51"/>
      <c r="E80" s="51"/>
      <c r="F80" s="51"/>
      <c r="G80" s="51"/>
      <c r="H80" s="51"/>
      <c r="I80" s="51"/>
      <c r="J80" s="51"/>
      <c r="K80" s="51"/>
      <c r="L80" s="51"/>
      <c r="M80" s="51"/>
      <c r="N80" s="51"/>
      <c r="O80" s="52"/>
    </row>
    <row r="81" spans="1:15" ht="18.75" customHeight="1">
      <c r="A81" s="51"/>
      <c r="B81" s="51"/>
      <c r="C81" s="51"/>
      <c r="D81" s="51"/>
      <c r="E81" s="51"/>
      <c r="F81" s="51"/>
      <c r="G81" s="51"/>
      <c r="H81" s="51"/>
      <c r="I81" s="51"/>
      <c r="J81" s="51"/>
      <c r="K81" s="51"/>
      <c r="L81" s="51"/>
      <c r="M81" s="51"/>
      <c r="N81" s="51"/>
      <c r="O81" s="52"/>
    </row>
    <row r="82" spans="1:15" ht="18.75" customHeight="1">
      <c r="A82" s="51"/>
      <c r="B82" s="51"/>
      <c r="C82" s="51"/>
      <c r="D82" s="51"/>
      <c r="E82" s="51"/>
      <c r="F82" s="51"/>
      <c r="G82" s="51"/>
      <c r="H82" s="51"/>
      <c r="I82" s="51"/>
      <c r="J82" s="51"/>
      <c r="K82" s="51"/>
      <c r="L82" s="51"/>
      <c r="M82" s="51"/>
      <c r="N82" s="51"/>
      <c r="O82" s="52"/>
    </row>
    <row r="83" spans="1:15" ht="18.75" customHeight="1">
      <c r="A83" s="51"/>
      <c r="B83" s="51"/>
      <c r="C83" s="51"/>
      <c r="D83" s="51"/>
      <c r="E83" s="51"/>
      <c r="F83" s="51"/>
      <c r="G83" s="51"/>
      <c r="H83" s="51"/>
      <c r="I83" s="51"/>
      <c r="J83" s="51"/>
      <c r="K83" s="51"/>
      <c r="L83" s="51"/>
      <c r="M83" s="51"/>
      <c r="N83" s="51"/>
      <c r="O83" s="52"/>
    </row>
    <row r="84" spans="1:15" ht="18.75" customHeight="1">
      <c r="A84" s="51"/>
      <c r="B84" s="51"/>
      <c r="C84" s="51"/>
      <c r="D84" s="51"/>
      <c r="E84" s="51"/>
      <c r="F84" s="51"/>
      <c r="G84" s="51"/>
      <c r="H84" s="51"/>
      <c r="I84" s="51"/>
      <c r="J84" s="51"/>
      <c r="K84" s="51"/>
      <c r="L84" s="51"/>
      <c r="M84" s="51"/>
      <c r="N84" s="51"/>
      <c r="O84" s="52"/>
    </row>
    <row r="85" spans="1:15" ht="18.75" customHeight="1">
      <c r="A85" s="51"/>
      <c r="B85" s="51"/>
      <c r="C85" s="51"/>
      <c r="D85" s="51"/>
      <c r="E85" s="51"/>
      <c r="F85" s="51"/>
      <c r="G85" s="51"/>
      <c r="H85" s="51"/>
      <c r="I85" s="51"/>
      <c r="J85" s="51"/>
      <c r="K85" s="51"/>
      <c r="L85" s="51"/>
      <c r="M85" s="51"/>
      <c r="N85" s="51"/>
      <c r="O85" s="52"/>
    </row>
    <row r="86" spans="1:15" ht="18.75" customHeight="1">
      <c r="A86" s="51"/>
      <c r="B86" s="51"/>
      <c r="C86" s="51"/>
      <c r="D86" s="51"/>
      <c r="E86" s="51"/>
      <c r="F86" s="51"/>
      <c r="G86" s="51"/>
      <c r="H86" s="51"/>
      <c r="I86" s="51"/>
      <c r="J86" s="51"/>
      <c r="K86" s="51"/>
      <c r="L86" s="51"/>
      <c r="M86" s="51"/>
      <c r="N86" s="51"/>
      <c r="O86" s="52"/>
    </row>
    <row r="87" spans="1:15" ht="18.75" customHeight="1">
      <c r="A87" s="51"/>
      <c r="B87" s="51"/>
      <c r="C87" s="51"/>
      <c r="D87" s="51"/>
      <c r="E87" s="51"/>
      <c r="F87" s="51"/>
      <c r="G87" s="51"/>
      <c r="H87" s="51"/>
      <c r="I87" s="51"/>
      <c r="J87" s="51"/>
      <c r="K87" s="51"/>
      <c r="L87" s="51"/>
      <c r="M87" s="51"/>
      <c r="N87" s="51"/>
      <c r="O87" s="52"/>
    </row>
    <row r="88" spans="1:15" ht="18.75" customHeight="1">
      <c r="A88" s="51"/>
      <c r="B88" s="51"/>
      <c r="C88" s="51"/>
      <c r="D88" s="51"/>
      <c r="E88" s="51"/>
      <c r="F88" s="51"/>
      <c r="G88" s="51"/>
      <c r="H88" s="51"/>
      <c r="I88" s="51"/>
      <c r="J88" s="51"/>
      <c r="K88" s="51"/>
      <c r="L88" s="51"/>
      <c r="M88" s="51"/>
      <c r="N88" s="51"/>
      <c r="O88" s="52"/>
    </row>
    <row r="89" spans="1:15" ht="18.75" customHeight="1">
      <c r="A89" s="51"/>
      <c r="B89" s="51"/>
      <c r="C89" s="51"/>
      <c r="D89" s="51"/>
      <c r="E89" s="51"/>
      <c r="F89" s="51"/>
      <c r="G89" s="51"/>
      <c r="H89" s="51"/>
      <c r="I89" s="51"/>
      <c r="J89" s="51"/>
      <c r="K89" s="51"/>
      <c r="L89" s="51"/>
      <c r="M89" s="51"/>
      <c r="N89" s="51"/>
      <c r="O89" s="52"/>
    </row>
    <row r="90" spans="1:15" ht="18.75" customHeight="1">
      <c r="A90" s="51"/>
      <c r="B90" s="51"/>
      <c r="C90" s="51"/>
      <c r="D90" s="51"/>
      <c r="E90" s="51"/>
      <c r="F90" s="51"/>
      <c r="G90" s="51"/>
      <c r="H90" s="51"/>
      <c r="I90" s="51"/>
      <c r="J90" s="51"/>
      <c r="K90" s="51"/>
      <c r="L90" s="51"/>
      <c r="M90" s="51"/>
      <c r="N90" s="51"/>
      <c r="O90" s="52"/>
    </row>
    <row r="91" spans="1:15" ht="18.75" customHeight="1">
      <c r="A91" s="51"/>
      <c r="B91" s="51"/>
      <c r="C91" s="51"/>
      <c r="D91" s="51"/>
      <c r="E91" s="51"/>
      <c r="F91" s="51"/>
      <c r="G91" s="51"/>
      <c r="H91" s="51"/>
      <c r="I91" s="51"/>
      <c r="J91" s="51"/>
      <c r="K91" s="51"/>
      <c r="L91" s="51"/>
      <c r="M91" s="51"/>
      <c r="N91" s="51"/>
      <c r="O91" s="52"/>
    </row>
    <row r="92" spans="1:15" ht="18.75" customHeight="1">
      <c r="A92" s="51"/>
      <c r="B92" s="51"/>
      <c r="C92" s="51"/>
      <c r="D92" s="51"/>
      <c r="E92" s="51"/>
      <c r="F92" s="51"/>
      <c r="G92" s="51"/>
      <c r="H92" s="51"/>
      <c r="I92" s="51"/>
      <c r="J92" s="51"/>
      <c r="K92" s="51"/>
      <c r="L92" s="51"/>
      <c r="M92" s="51"/>
      <c r="N92" s="51"/>
      <c r="O92" s="52"/>
    </row>
    <row r="93" spans="1:15" ht="18.75" customHeight="1">
      <c r="A93" s="51"/>
      <c r="B93" s="51"/>
      <c r="C93" s="51"/>
      <c r="D93" s="51"/>
      <c r="E93" s="51"/>
      <c r="F93" s="51"/>
      <c r="G93" s="51"/>
      <c r="H93" s="51"/>
      <c r="I93" s="51"/>
      <c r="J93" s="51"/>
      <c r="K93" s="51"/>
      <c r="L93" s="51"/>
      <c r="M93" s="51"/>
      <c r="N93" s="51"/>
      <c r="O93" s="52"/>
    </row>
    <row r="94" spans="1:15" ht="18.75" customHeight="1">
      <c r="A94" s="51"/>
      <c r="B94" s="51"/>
      <c r="C94" s="51"/>
      <c r="D94" s="51"/>
      <c r="E94" s="51"/>
      <c r="F94" s="51"/>
      <c r="G94" s="51"/>
      <c r="H94" s="51"/>
      <c r="I94" s="51"/>
      <c r="J94" s="51"/>
      <c r="K94" s="51"/>
      <c r="L94" s="51"/>
      <c r="M94" s="51"/>
      <c r="N94" s="51"/>
      <c r="O94" s="52"/>
    </row>
    <row r="95" spans="1:15" ht="18.75" customHeight="1">
      <c r="A95" s="51"/>
      <c r="B95" s="51"/>
      <c r="C95" s="51"/>
      <c r="D95" s="51"/>
      <c r="E95" s="51"/>
      <c r="F95" s="51"/>
      <c r="G95" s="51"/>
      <c r="H95" s="51"/>
      <c r="I95" s="51"/>
      <c r="J95" s="51"/>
      <c r="K95" s="51"/>
      <c r="L95" s="51"/>
      <c r="M95" s="51"/>
      <c r="N95" s="51"/>
      <c r="O95" s="52"/>
    </row>
    <row r="96" spans="1:15" ht="18.75" customHeight="1">
      <c r="A96" s="51"/>
      <c r="B96" s="51"/>
      <c r="C96" s="51"/>
      <c r="D96" s="51"/>
      <c r="E96" s="51"/>
      <c r="F96" s="51"/>
      <c r="G96" s="51"/>
      <c r="H96" s="51"/>
      <c r="I96" s="51"/>
      <c r="J96" s="51"/>
      <c r="K96" s="51"/>
      <c r="L96" s="51"/>
      <c r="M96" s="51"/>
      <c r="N96" s="51"/>
      <c r="O96" s="52"/>
    </row>
    <row r="97" spans="1:15" ht="18.75" customHeight="1">
      <c r="A97" s="51"/>
      <c r="B97" s="51"/>
      <c r="C97" s="51"/>
      <c r="D97" s="51"/>
      <c r="E97" s="51"/>
      <c r="F97" s="51"/>
      <c r="G97" s="51"/>
      <c r="H97" s="51"/>
      <c r="I97" s="51"/>
      <c r="J97" s="51"/>
      <c r="K97" s="51"/>
      <c r="L97" s="51"/>
      <c r="M97" s="51"/>
      <c r="N97" s="51"/>
      <c r="O97" s="52"/>
    </row>
    <row r="98" spans="1:15" ht="18.75" customHeight="1">
      <c r="A98" s="51"/>
      <c r="B98" s="51"/>
      <c r="C98" s="51"/>
      <c r="D98" s="51"/>
      <c r="E98" s="51"/>
      <c r="F98" s="51"/>
      <c r="G98" s="51"/>
      <c r="H98" s="51"/>
      <c r="I98" s="51"/>
      <c r="J98" s="51"/>
      <c r="K98" s="51"/>
      <c r="L98" s="51"/>
      <c r="M98" s="51"/>
      <c r="N98" s="51"/>
      <c r="O98" s="52"/>
    </row>
    <row r="99" spans="1:15" ht="18.75" customHeight="1">
      <c r="A99" s="51"/>
      <c r="B99" s="51"/>
      <c r="C99" s="51"/>
      <c r="D99" s="51"/>
      <c r="E99" s="51"/>
      <c r="F99" s="51"/>
      <c r="G99" s="51"/>
      <c r="H99" s="51"/>
      <c r="I99" s="51"/>
      <c r="J99" s="51"/>
      <c r="K99" s="51"/>
      <c r="L99" s="51"/>
      <c r="M99" s="51"/>
      <c r="N99" s="51"/>
      <c r="O99" s="52"/>
    </row>
    <row r="100" spans="1:15" ht="18.75" customHeight="1">
      <c r="A100" s="51"/>
      <c r="B100" s="51"/>
      <c r="C100" s="51"/>
      <c r="D100" s="51"/>
      <c r="E100" s="51"/>
      <c r="F100" s="51"/>
      <c r="G100" s="51"/>
      <c r="H100" s="51"/>
      <c r="I100" s="51"/>
      <c r="J100" s="51"/>
      <c r="K100" s="51"/>
      <c r="L100" s="51"/>
      <c r="M100" s="51"/>
      <c r="N100" s="51"/>
      <c r="O100" s="52"/>
    </row>
    <row r="101" spans="1:15" ht="18.75" customHeight="1">
      <c r="A101" s="51"/>
      <c r="B101" s="51"/>
      <c r="C101" s="51"/>
      <c r="D101" s="51"/>
      <c r="E101" s="51"/>
      <c r="F101" s="51"/>
      <c r="G101" s="51"/>
      <c r="H101" s="51"/>
      <c r="I101" s="51"/>
      <c r="J101" s="51"/>
      <c r="K101" s="51"/>
      <c r="L101" s="51"/>
      <c r="M101" s="51"/>
      <c r="N101" s="51"/>
      <c r="O101" s="52"/>
    </row>
    <row r="102" spans="1:15" ht="18.75" customHeight="1">
      <c r="A102" s="51"/>
      <c r="B102" s="51"/>
      <c r="C102" s="51"/>
      <c r="D102" s="51"/>
      <c r="E102" s="51"/>
      <c r="F102" s="51"/>
      <c r="G102" s="51"/>
      <c r="H102" s="51"/>
      <c r="I102" s="51"/>
      <c r="J102" s="51"/>
      <c r="K102" s="51"/>
      <c r="L102" s="51"/>
      <c r="M102" s="51"/>
      <c r="N102" s="51"/>
      <c r="O102" s="52"/>
    </row>
    <row r="103" spans="1:15" ht="18.75" customHeight="1">
      <c r="A103" s="51"/>
      <c r="B103" s="51"/>
      <c r="C103" s="51"/>
      <c r="D103" s="51"/>
      <c r="E103" s="51"/>
      <c r="F103" s="51"/>
      <c r="G103" s="51"/>
      <c r="H103" s="51"/>
      <c r="I103" s="51"/>
      <c r="J103" s="51"/>
      <c r="K103" s="51"/>
      <c r="L103" s="51"/>
      <c r="M103" s="51"/>
      <c r="N103" s="51"/>
      <c r="O103" s="52"/>
    </row>
    <row r="104" spans="1:15" ht="18.75" customHeight="1">
      <c r="A104" s="51"/>
      <c r="B104" s="51"/>
      <c r="C104" s="51"/>
      <c r="D104" s="51"/>
      <c r="E104" s="51"/>
      <c r="F104" s="51"/>
      <c r="G104" s="51"/>
      <c r="H104" s="51"/>
      <c r="I104" s="51"/>
      <c r="J104" s="51"/>
      <c r="K104" s="51"/>
      <c r="L104" s="51"/>
      <c r="M104" s="51"/>
      <c r="N104" s="51"/>
      <c r="O104" s="52"/>
    </row>
    <row r="105" spans="1:15" ht="18.75" customHeight="1">
      <c r="A105" s="51"/>
      <c r="B105" s="51"/>
      <c r="C105" s="51"/>
      <c r="D105" s="51"/>
      <c r="E105" s="51"/>
      <c r="F105" s="51"/>
      <c r="G105" s="51"/>
      <c r="H105" s="51"/>
      <c r="I105" s="51"/>
      <c r="J105" s="51"/>
      <c r="K105" s="51"/>
      <c r="L105" s="51"/>
      <c r="M105" s="51"/>
      <c r="N105" s="51"/>
      <c r="O105" s="52"/>
    </row>
    <row r="106" spans="1:15" ht="18.75" customHeight="1">
      <c r="A106" s="51"/>
      <c r="B106" s="51"/>
      <c r="C106" s="51"/>
      <c r="D106" s="51"/>
      <c r="E106" s="51"/>
      <c r="F106" s="51"/>
      <c r="G106" s="51"/>
      <c r="H106" s="51"/>
      <c r="I106" s="51"/>
      <c r="J106" s="51"/>
      <c r="K106" s="51"/>
      <c r="L106" s="51"/>
      <c r="M106" s="51"/>
      <c r="N106" s="51"/>
      <c r="O106" s="52"/>
    </row>
    <row r="107" spans="1:15" ht="18.75" customHeight="1">
      <c r="A107" s="51"/>
      <c r="B107" s="51"/>
      <c r="C107" s="51"/>
      <c r="D107" s="51"/>
      <c r="E107" s="51"/>
      <c r="F107" s="51"/>
      <c r="G107" s="51"/>
      <c r="H107" s="51"/>
      <c r="I107" s="51"/>
      <c r="J107" s="51"/>
      <c r="K107" s="51"/>
      <c r="L107" s="51"/>
      <c r="M107" s="51"/>
      <c r="N107" s="51"/>
      <c r="O107" s="52"/>
    </row>
    <row r="108" spans="1:15" ht="18.75" customHeight="1">
      <c r="A108" s="51"/>
      <c r="B108" s="51"/>
      <c r="C108" s="51"/>
      <c r="D108" s="51"/>
      <c r="E108" s="51"/>
      <c r="F108" s="51"/>
      <c r="G108" s="51"/>
      <c r="H108" s="51"/>
      <c r="I108" s="51"/>
      <c r="J108" s="51"/>
      <c r="K108" s="51"/>
      <c r="L108" s="51"/>
      <c r="M108" s="51"/>
      <c r="N108" s="51"/>
      <c r="O108" s="52"/>
    </row>
    <row r="109" spans="1:15" ht="18.75" customHeight="1">
      <c r="A109" s="51"/>
      <c r="B109" s="51"/>
      <c r="C109" s="51"/>
      <c r="D109" s="51"/>
      <c r="E109" s="51"/>
      <c r="F109" s="51"/>
      <c r="G109" s="51"/>
      <c r="H109" s="51"/>
      <c r="I109" s="51"/>
      <c r="J109" s="51"/>
      <c r="K109" s="51"/>
      <c r="L109" s="51"/>
      <c r="M109" s="51"/>
      <c r="N109" s="51"/>
      <c r="O109" s="52"/>
    </row>
    <row r="110" spans="1:15" ht="18.75" customHeight="1">
      <c r="A110" s="51"/>
      <c r="B110" s="51"/>
      <c r="C110" s="51"/>
      <c r="D110" s="51"/>
      <c r="E110" s="51"/>
      <c r="F110" s="51"/>
      <c r="G110" s="51"/>
      <c r="H110" s="51"/>
      <c r="I110" s="51"/>
      <c r="J110" s="51"/>
      <c r="K110" s="51"/>
      <c r="L110" s="51"/>
      <c r="M110" s="51"/>
      <c r="N110" s="51"/>
      <c r="O110" s="52"/>
    </row>
    <row r="111" spans="1:15" ht="18.75" customHeight="1">
      <c r="A111" s="51"/>
      <c r="B111" s="51"/>
      <c r="C111" s="51"/>
      <c r="D111" s="51"/>
      <c r="E111" s="51"/>
      <c r="F111" s="51"/>
      <c r="G111" s="51"/>
      <c r="H111" s="51"/>
      <c r="I111" s="51"/>
      <c r="J111" s="51"/>
      <c r="K111" s="51"/>
      <c r="L111" s="51"/>
      <c r="M111" s="51"/>
      <c r="N111" s="51"/>
      <c r="O111" s="52"/>
    </row>
    <row r="112" spans="1:15" ht="18.75" customHeight="1">
      <c r="A112" s="51"/>
      <c r="B112" s="51"/>
      <c r="C112" s="51"/>
      <c r="D112" s="51"/>
      <c r="E112" s="51"/>
      <c r="F112" s="51"/>
      <c r="G112" s="51"/>
      <c r="H112" s="51"/>
      <c r="I112" s="51"/>
      <c r="J112" s="51"/>
      <c r="K112" s="51"/>
      <c r="L112" s="51"/>
      <c r="M112" s="51"/>
      <c r="N112" s="51"/>
      <c r="O112" s="52"/>
    </row>
    <row r="113" spans="1:15" ht="18.75" customHeight="1">
      <c r="A113" s="51"/>
      <c r="B113" s="51"/>
      <c r="C113" s="51"/>
      <c r="D113" s="51"/>
      <c r="E113" s="51"/>
      <c r="F113" s="51"/>
      <c r="G113" s="51"/>
      <c r="H113" s="51"/>
      <c r="I113" s="51"/>
      <c r="J113" s="51"/>
      <c r="K113" s="51"/>
      <c r="L113" s="51"/>
      <c r="M113" s="51"/>
      <c r="N113" s="51"/>
      <c r="O113" s="52"/>
    </row>
    <row r="114" spans="1:15" ht="18.75" customHeight="1">
      <c r="A114" s="51"/>
      <c r="B114" s="51"/>
      <c r="C114" s="51"/>
      <c r="D114" s="51"/>
      <c r="E114" s="51"/>
      <c r="F114" s="51"/>
      <c r="G114" s="51"/>
      <c r="H114" s="51"/>
      <c r="I114" s="51"/>
      <c r="J114" s="51"/>
      <c r="K114" s="51"/>
      <c r="L114" s="51"/>
      <c r="M114" s="51"/>
      <c r="N114" s="51"/>
      <c r="O114" s="52"/>
    </row>
    <row r="115" spans="1:15" ht="18.75" customHeight="1">
      <c r="A115" s="51"/>
      <c r="B115" s="51"/>
      <c r="C115" s="51"/>
      <c r="D115" s="51"/>
      <c r="E115" s="51"/>
      <c r="F115" s="51"/>
      <c r="G115" s="51"/>
      <c r="H115" s="51"/>
      <c r="I115" s="51"/>
      <c r="J115" s="51"/>
      <c r="K115" s="51"/>
      <c r="L115" s="51"/>
      <c r="M115" s="51"/>
      <c r="N115" s="51"/>
      <c r="O115" s="52"/>
    </row>
    <row r="116" spans="1:15" ht="18.75" customHeight="1">
      <c r="A116" s="51"/>
      <c r="B116" s="51"/>
      <c r="C116" s="51"/>
      <c r="D116" s="51"/>
      <c r="E116" s="51"/>
      <c r="F116" s="51"/>
      <c r="G116" s="51"/>
      <c r="H116" s="51"/>
      <c r="I116" s="51"/>
      <c r="J116" s="51"/>
      <c r="K116" s="51"/>
      <c r="L116" s="51"/>
      <c r="M116" s="51"/>
      <c r="N116" s="51"/>
      <c r="O116" s="52"/>
    </row>
    <row r="117" spans="1:15" ht="18.75" customHeight="1">
      <c r="A117" s="51"/>
      <c r="B117" s="51"/>
      <c r="C117" s="51"/>
      <c r="D117" s="51"/>
      <c r="E117" s="51"/>
      <c r="F117" s="51"/>
      <c r="G117" s="51"/>
      <c r="H117" s="51"/>
      <c r="I117" s="51"/>
      <c r="J117" s="51"/>
      <c r="K117" s="51"/>
      <c r="L117" s="51"/>
      <c r="M117" s="51"/>
      <c r="N117" s="51"/>
      <c r="O117" s="52"/>
    </row>
    <row r="118" spans="1:15" ht="18.75" customHeight="1">
      <c r="A118" s="51"/>
      <c r="B118" s="51"/>
      <c r="C118" s="51"/>
      <c r="D118" s="51"/>
      <c r="E118" s="51"/>
      <c r="F118" s="51"/>
      <c r="G118" s="51"/>
      <c r="H118" s="51"/>
      <c r="I118" s="51"/>
      <c r="J118" s="51"/>
      <c r="K118" s="51"/>
      <c r="L118" s="51"/>
      <c r="M118" s="51"/>
      <c r="N118" s="51"/>
      <c r="O118" s="52"/>
    </row>
    <row r="119" spans="1:15" ht="18.75" customHeight="1">
      <c r="A119" s="51"/>
      <c r="B119" s="51"/>
      <c r="C119" s="51"/>
      <c r="D119" s="51"/>
      <c r="E119" s="51"/>
      <c r="F119" s="51"/>
      <c r="G119" s="51"/>
      <c r="H119" s="51"/>
      <c r="I119" s="51"/>
      <c r="J119" s="51"/>
      <c r="K119" s="51"/>
      <c r="L119" s="51"/>
      <c r="M119" s="51"/>
      <c r="N119" s="51"/>
      <c r="O119" s="52"/>
    </row>
    <row r="120" spans="1:15" ht="18.75" customHeight="1">
      <c r="A120" s="51"/>
      <c r="B120" s="51"/>
      <c r="C120" s="51"/>
      <c r="D120" s="51"/>
      <c r="E120" s="51"/>
      <c r="F120" s="51"/>
      <c r="G120" s="51"/>
      <c r="H120" s="51"/>
      <c r="I120" s="51"/>
      <c r="J120" s="51"/>
      <c r="K120" s="51"/>
      <c r="L120" s="51"/>
      <c r="M120" s="51"/>
      <c r="N120" s="51"/>
      <c r="O120" s="52"/>
    </row>
    <row r="121" spans="1:15" ht="18.75" customHeight="1">
      <c r="A121" s="51"/>
      <c r="B121" s="51"/>
      <c r="C121" s="51"/>
      <c r="D121" s="51"/>
      <c r="E121" s="51"/>
      <c r="F121" s="51"/>
      <c r="G121" s="51"/>
      <c r="H121" s="51"/>
      <c r="I121" s="51"/>
      <c r="J121" s="51"/>
      <c r="K121" s="51"/>
      <c r="L121" s="51"/>
      <c r="M121" s="51"/>
      <c r="N121" s="51"/>
      <c r="O121" s="52"/>
    </row>
    <row r="122" spans="1:15" ht="18.75" customHeight="1">
      <c r="A122" s="51"/>
      <c r="B122" s="51"/>
      <c r="C122" s="51"/>
      <c r="D122" s="51"/>
      <c r="E122" s="51"/>
      <c r="F122" s="51"/>
      <c r="G122" s="51"/>
      <c r="H122" s="51"/>
      <c r="I122" s="51"/>
      <c r="J122" s="51"/>
      <c r="K122" s="51"/>
      <c r="L122" s="51"/>
      <c r="M122" s="51"/>
      <c r="N122" s="51"/>
      <c r="O122" s="52"/>
    </row>
    <row r="123" spans="1:15" ht="18.75" customHeight="1">
      <c r="A123" s="51"/>
      <c r="B123" s="51"/>
      <c r="C123" s="51"/>
      <c r="D123" s="51"/>
      <c r="E123" s="51"/>
      <c r="F123" s="51"/>
      <c r="G123" s="51"/>
      <c r="H123" s="51"/>
      <c r="I123" s="51"/>
      <c r="J123" s="51"/>
      <c r="K123" s="51"/>
      <c r="L123" s="51"/>
      <c r="M123" s="51"/>
      <c r="N123" s="51"/>
      <c r="O123" s="52"/>
    </row>
    <row r="124" spans="1:15" ht="18.75" customHeight="1">
      <c r="A124" s="51"/>
      <c r="B124" s="51"/>
      <c r="C124" s="51"/>
      <c r="D124" s="51"/>
      <c r="E124" s="51"/>
      <c r="F124" s="51"/>
      <c r="G124" s="51"/>
      <c r="H124" s="51"/>
      <c r="I124" s="51"/>
      <c r="J124" s="51"/>
      <c r="K124" s="51"/>
      <c r="L124" s="51"/>
      <c r="M124" s="51"/>
      <c r="N124" s="51"/>
      <c r="O124" s="52"/>
    </row>
    <row r="125" spans="1:15" ht="18.75" customHeight="1">
      <c r="A125" s="51"/>
      <c r="B125" s="51"/>
      <c r="C125" s="51"/>
      <c r="D125" s="51"/>
      <c r="E125" s="51"/>
      <c r="F125" s="51"/>
      <c r="G125" s="51"/>
      <c r="H125" s="51"/>
      <c r="I125" s="51"/>
      <c r="J125" s="51"/>
      <c r="K125" s="51"/>
      <c r="L125" s="51"/>
      <c r="M125" s="51"/>
      <c r="N125" s="51"/>
      <c r="O125" s="52"/>
    </row>
    <row r="126" spans="1:15" ht="18.75" customHeight="1">
      <c r="A126" s="51"/>
      <c r="B126" s="51"/>
      <c r="C126" s="51"/>
      <c r="D126" s="51"/>
      <c r="E126" s="51"/>
      <c r="F126" s="51"/>
      <c r="G126" s="51"/>
      <c r="H126" s="51"/>
      <c r="I126" s="51"/>
      <c r="J126" s="51"/>
      <c r="K126" s="51"/>
      <c r="L126" s="51"/>
      <c r="M126" s="51"/>
      <c r="N126" s="51"/>
      <c r="O126" s="52"/>
    </row>
    <row r="127" spans="1:15" ht="18.75" customHeight="1">
      <c r="A127" s="51"/>
      <c r="B127" s="51"/>
      <c r="C127" s="51"/>
      <c r="D127" s="51"/>
      <c r="E127" s="51"/>
      <c r="F127" s="51"/>
      <c r="G127" s="51"/>
      <c r="H127" s="51"/>
      <c r="I127" s="51"/>
      <c r="J127" s="51"/>
      <c r="K127" s="51"/>
      <c r="L127" s="51"/>
      <c r="M127" s="51"/>
      <c r="N127" s="51"/>
      <c r="O127" s="52"/>
    </row>
    <row r="128" spans="1:15" ht="18.75" customHeight="1">
      <c r="A128" s="51"/>
      <c r="B128" s="51"/>
      <c r="C128" s="51"/>
      <c r="D128" s="51"/>
      <c r="E128" s="51"/>
      <c r="F128" s="51"/>
      <c r="G128" s="51"/>
      <c r="H128" s="51"/>
      <c r="I128" s="51"/>
      <c r="J128" s="51"/>
      <c r="K128" s="51"/>
      <c r="L128" s="51"/>
      <c r="M128" s="51"/>
      <c r="N128" s="51"/>
      <c r="O128" s="52"/>
    </row>
    <row r="129" spans="1:15" ht="18.75" customHeight="1">
      <c r="A129" s="51"/>
      <c r="B129" s="51"/>
      <c r="C129" s="51"/>
      <c r="D129" s="51"/>
      <c r="E129" s="51"/>
      <c r="F129" s="51"/>
      <c r="G129" s="51"/>
      <c r="H129" s="51"/>
      <c r="I129" s="51"/>
      <c r="J129" s="51"/>
      <c r="K129" s="51"/>
      <c r="L129" s="51"/>
      <c r="M129" s="51"/>
      <c r="N129" s="51"/>
      <c r="O129" s="52"/>
    </row>
    <row r="130" spans="1:15" ht="18.75" customHeight="1">
      <c r="A130" s="51"/>
      <c r="B130" s="51"/>
      <c r="C130" s="51"/>
      <c r="D130" s="51"/>
      <c r="E130" s="51"/>
      <c r="F130" s="51"/>
      <c r="G130" s="51"/>
      <c r="H130" s="51"/>
      <c r="I130" s="51"/>
      <c r="J130" s="51"/>
      <c r="K130" s="51"/>
      <c r="L130" s="51"/>
      <c r="M130" s="51"/>
      <c r="N130" s="51"/>
      <c r="O130" s="52"/>
    </row>
    <row r="131" spans="1:15" ht="18.75" customHeight="1">
      <c r="A131" s="51"/>
      <c r="B131" s="51"/>
      <c r="C131" s="51"/>
      <c r="D131" s="51"/>
      <c r="E131" s="51"/>
      <c r="F131" s="51"/>
      <c r="G131" s="51"/>
      <c r="H131" s="51"/>
      <c r="I131" s="51"/>
      <c r="J131" s="51"/>
      <c r="K131" s="51"/>
      <c r="L131" s="51"/>
      <c r="M131" s="51"/>
      <c r="N131" s="51"/>
      <c r="O131" s="52"/>
    </row>
    <row r="132" spans="1:15" ht="18.75" customHeight="1">
      <c r="A132" s="51"/>
      <c r="B132" s="51"/>
      <c r="C132" s="51"/>
      <c r="D132" s="51"/>
      <c r="E132" s="51"/>
      <c r="F132" s="51"/>
      <c r="G132" s="51"/>
      <c r="H132" s="51"/>
      <c r="I132" s="51"/>
      <c r="J132" s="51"/>
      <c r="K132" s="51"/>
      <c r="L132" s="51"/>
      <c r="M132" s="51"/>
      <c r="N132" s="51"/>
      <c r="O132" s="52"/>
    </row>
    <row r="133" spans="1:15" ht="18.75" customHeight="1">
      <c r="A133" s="51"/>
      <c r="B133" s="51"/>
      <c r="C133" s="51"/>
      <c r="D133" s="51"/>
      <c r="E133" s="51"/>
      <c r="F133" s="51"/>
      <c r="G133" s="51"/>
      <c r="H133" s="51"/>
      <c r="I133" s="51"/>
      <c r="J133" s="51"/>
      <c r="K133" s="51"/>
      <c r="L133" s="51"/>
      <c r="M133" s="51"/>
      <c r="N133" s="51"/>
      <c r="O133" s="52"/>
    </row>
    <row r="134" spans="1:15" ht="18.75" customHeight="1">
      <c r="A134" s="51"/>
      <c r="B134" s="51"/>
      <c r="C134" s="51"/>
      <c r="D134" s="51"/>
      <c r="E134" s="51"/>
      <c r="F134" s="51"/>
      <c r="G134" s="51"/>
      <c r="H134" s="51"/>
      <c r="I134" s="51"/>
      <c r="J134" s="51"/>
      <c r="K134" s="51"/>
      <c r="L134" s="51"/>
      <c r="M134" s="51"/>
      <c r="N134" s="51"/>
      <c r="O134" s="52"/>
    </row>
    <row r="135" spans="1:15" ht="18.75" customHeight="1">
      <c r="A135" s="51"/>
      <c r="B135" s="51"/>
      <c r="C135" s="51"/>
      <c r="D135" s="51"/>
      <c r="E135" s="51"/>
      <c r="F135" s="51"/>
      <c r="G135" s="51"/>
      <c r="H135" s="51"/>
      <c r="I135" s="51"/>
      <c r="J135" s="51"/>
      <c r="K135" s="51"/>
      <c r="L135" s="51"/>
      <c r="M135" s="51"/>
      <c r="N135" s="51"/>
      <c r="O135" s="52"/>
    </row>
    <row r="136" spans="1:15" ht="18.75" customHeight="1">
      <c r="A136" s="51"/>
      <c r="B136" s="51"/>
      <c r="C136" s="51"/>
      <c r="D136" s="51"/>
      <c r="E136" s="51"/>
      <c r="F136" s="51"/>
      <c r="G136" s="51"/>
      <c r="H136" s="51"/>
      <c r="I136" s="51"/>
      <c r="J136" s="51"/>
      <c r="K136" s="51"/>
      <c r="L136" s="51"/>
      <c r="M136" s="51"/>
      <c r="N136" s="51"/>
      <c r="O136" s="52"/>
    </row>
    <row r="137" spans="1:15" ht="18.75" customHeight="1">
      <c r="A137" s="51"/>
      <c r="B137" s="51"/>
      <c r="C137" s="51"/>
      <c r="D137" s="51"/>
      <c r="E137" s="51"/>
      <c r="F137" s="51"/>
      <c r="G137" s="51"/>
      <c r="H137" s="51"/>
      <c r="I137" s="51"/>
      <c r="J137" s="51"/>
      <c r="K137" s="51"/>
      <c r="L137" s="51"/>
      <c r="M137" s="51"/>
      <c r="N137" s="51"/>
      <c r="O137" s="52"/>
    </row>
    <row r="138" spans="1:15" ht="18.75" customHeight="1">
      <c r="A138" s="51"/>
      <c r="B138" s="51"/>
      <c r="C138" s="51"/>
      <c r="D138" s="51"/>
      <c r="E138" s="51"/>
      <c r="F138" s="51"/>
      <c r="G138" s="51"/>
      <c r="H138" s="51"/>
      <c r="I138" s="51"/>
      <c r="J138" s="51"/>
      <c r="K138" s="51"/>
      <c r="L138" s="51"/>
      <c r="M138" s="51"/>
      <c r="N138" s="51"/>
      <c r="O138" s="52"/>
    </row>
    <row r="139" spans="1:15" ht="18.75" customHeight="1">
      <c r="A139" s="51"/>
      <c r="B139" s="51"/>
      <c r="C139" s="51"/>
      <c r="D139" s="51"/>
      <c r="E139" s="51"/>
      <c r="F139" s="51"/>
      <c r="G139" s="51"/>
      <c r="H139" s="51"/>
      <c r="I139" s="51"/>
      <c r="J139" s="51"/>
      <c r="K139" s="51"/>
      <c r="L139" s="51"/>
      <c r="M139" s="51"/>
      <c r="N139" s="51"/>
      <c r="O139" s="52"/>
    </row>
    <row r="140" spans="1:15" ht="18.75" customHeight="1">
      <c r="A140" s="51"/>
      <c r="B140" s="51"/>
      <c r="C140" s="51"/>
      <c r="D140" s="51"/>
      <c r="E140" s="51"/>
      <c r="F140" s="51"/>
      <c r="G140" s="51"/>
      <c r="H140" s="51"/>
      <c r="I140" s="51"/>
      <c r="J140" s="51"/>
      <c r="K140" s="51"/>
      <c r="L140" s="51"/>
      <c r="M140" s="51"/>
      <c r="N140" s="51"/>
      <c r="O140" s="52"/>
    </row>
    <row r="141" spans="1:15" ht="18.75" customHeight="1">
      <c r="A141" s="51"/>
      <c r="B141" s="51"/>
      <c r="C141" s="51"/>
      <c r="D141" s="51"/>
      <c r="E141" s="51"/>
      <c r="F141" s="51"/>
      <c r="G141" s="51"/>
      <c r="H141" s="51"/>
      <c r="I141" s="51"/>
      <c r="J141" s="51"/>
      <c r="K141" s="51"/>
      <c r="L141" s="51"/>
      <c r="M141" s="51"/>
      <c r="N141" s="51"/>
      <c r="O141" s="52"/>
    </row>
    <row r="142" spans="1:15" ht="18.75" customHeight="1">
      <c r="A142" s="51"/>
      <c r="B142" s="51"/>
      <c r="C142" s="51"/>
      <c r="D142" s="51"/>
      <c r="E142" s="51"/>
      <c r="F142" s="51"/>
      <c r="G142" s="51"/>
      <c r="H142" s="51"/>
      <c r="I142" s="51"/>
      <c r="J142" s="51"/>
      <c r="K142" s="51"/>
      <c r="L142" s="51"/>
      <c r="M142" s="51"/>
      <c r="N142" s="51"/>
      <c r="O142" s="52"/>
    </row>
    <row r="143" spans="1:15" ht="18.75" customHeight="1">
      <c r="A143" s="51"/>
      <c r="B143" s="51"/>
      <c r="C143" s="51"/>
      <c r="D143" s="51"/>
      <c r="E143" s="51"/>
      <c r="F143" s="51"/>
      <c r="G143" s="51"/>
      <c r="H143" s="51"/>
      <c r="I143" s="51"/>
      <c r="J143" s="51"/>
      <c r="K143" s="51"/>
      <c r="L143" s="51"/>
      <c r="M143" s="51"/>
      <c r="N143" s="51"/>
      <c r="O143" s="52"/>
    </row>
    <row r="144" spans="1:15" ht="18.75" customHeight="1">
      <c r="A144" s="51"/>
      <c r="B144" s="51"/>
      <c r="C144" s="51"/>
      <c r="D144" s="51"/>
      <c r="E144" s="51"/>
      <c r="F144" s="51"/>
      <c r="G144" s="51"/>
      <c r="H144" s="51"/>
      <c r="I144" s="51"/>
      <c r="J144" s="51"/>
      <c r="K144" s="51"/>
      <c r="L144" s="51"/>
      <c r="M144" s="51"/>
      <c r="N144" s="51"/>
      <c r="O144" s="52"/>
    </row>
    <row r="145" spans="1:15" ht="18.75" customHeight="1">
      <c r="A145" s="51"/>
      <c r="B145" s="51"/>
      <c r="C145" s="51"/>
      <c r="D145" s="51"/>
      <c r="E145" s="51"/>
      <c r="F145" s="51"/>
      <c r="G145" s="51"/>
      <c r="H145" s="51"/>
      <c r="I145" s="51"/>
      <c r="J145" s="51"/>
      <c r="K145" s="51"/>
      <c r="L145" s="51"/>
      <c r="M145" s="51"/>
      <c r="N145" s="51"/>
      <c r="O145" s="52"/>
    </row>
    <row r="146" spans="1:15" ht="18.75" customHeight="1">
      <c r="A146" s="51"/>
      <c r="B146" s="51"/>
      <c r="C146" s="51"/>
      <c r="D146" s="51"/>
      <c r="E146" s="51"/>
      <c r="F146" s="51"/>
      <c r="G146" s="51"/>
      <c r="H146" s="51"/>
      <c r="I146" s="51"/>
      <c r="J146" s="51"/>
      <c r="K146" s="51"/>
      <c r="L146" s="51"/>
      <c r="M146" s="51"/>
      <c r="N146" s="51"/>
      <c r="O146" s="52"/>
    </row>
    <row r="147" spans="1:15" ht="18.75" customHeight="1">
      <c r="A147" s="51"/>
      <c r="B147" s="51"/>
      <c r="C147" s="51"/>
      <c r="D147" s="51"/>
      <c r="E147" s="51"/>
      <c r="F147" s="51"/>
      <c r="G147" s="51"/>
      <c r="H147" s="51"/>
      <c r="I147" s="51"/>
      <c r="J147" s="51"/>
      <c r="K147" s="51"/>
      <c r="L147" s="51"/>
      <c r="M147" s="51"/>
      <c r="N147" s="51"/>
      <c r="O147" s="52"/>
    </row>
    <row r="148" spans="1:15" ht="18.75" customHeight="1">
      <c r="A148" s="51"/>
      <c r="B148" s="51"/>
      <c r="C148" s="51"/>
      <c r="D148" s="51"/>
      <c r="E148" s="51"/>
      <c r="F148" s="51"/>
      <c r="G148" s="51"/>
      <c r="H148" s="51"/>
      <c r="I148" s="51"/>
      <c r="J148" s="51"/>
      <c r="K148" s="51"/>
      <c r="L148" s="51"/>
      <c r="M148" s="51"/>
      <c r="N148" s="51"/>
      <c r="O148" s="52"/>
    </row>
    <row r="149" spans="1:15" ht="18.75" customHeight="1">
      <c r="A149" s="51"/>
      <c r="B149" s="51"/>
      <c r="C149" s="51"/>
      <c r="D149" s="51"/>
      <c r="E149" s="51"/>
      <c r="F149" s="51"/>
      <c r="G149" s="51"/>
      <c r="H149" s="51"/>
      <c r="I149" s="51"/>
      <c r="J149" s="51"/>
      <c r="K149" s="51"/>
      <c r="L149" s="51"/>
      <c r="M149" s="51"/>
      <c r="N149" s="51"/>
      <c r="O149" s="52"/>
    </row>
    <row r="150" spans="1:15" ht="18.75" customHeight="1">
      <c r="A150" s="51"/>
      <c r="B150" s="51"/>
      <c r="C150" s="51"/>
      <c r="D150" s="51"/>
      <c r="E150" s="51"/>
      <c r="F150" s="51"/>
      <c r="G150" s="51"/>
      <c r="H150" s="51"/>
      <c r="I150" s="51"/>
      <c r="J150" s="51"/>
      <c r="K150" s="51"/>
      <c r="L150" s="51"/>
      <c r="M150" s="51"/>
      <c r="N150" s="51"/>
      <c r="O150" s="52"/>
    </row>
    <row r="151" spans="1:15" ht="18.75" customHeight="1">
      <c r="A151" s="51"/>
      <c r="B151" s="51"/>
      <c r="C151" s="51"/>
      <c r="D151" s="51"/>
      <c r="E151" s="51"/>
      <c r="F151" s="51"/>
      <c r="G151" s="51"/>
      <c r="H151" s="51"/>
      <c r="I151" s="51"/>
      <c r="J151" s="51"/>
      <c r="K151" s="51"/>
      <c r="L151" s="51"/>
      <c r="M151" s="51"/>
      <c r="N151" s="51"/>
      <c r="O151" s="52"/>
    </row>
    <row r="152" spans="1:15" ht="18.75" customHeight="1">
      <c r="A152" s="51"/>
      <c r="B152" s="51"/>
      <c r="C152" s="51"/>
      <c r="D152" s="51"/>
      <c r="E152" s="51"/>
      <c r="F152" s="51"/>
      <c r="G152" s="51"/>
      <c r="H152" s="51"/>
      <c r="I152" s="51"/>
      <c r="J152" s="51"/>
      <c r="K152" s="51"/>
      <c r="L152" s="51"/>
      <c r="M152" s="51"/>
      <c r="N152" s="51"/>
      <c r="O152" s="52"/>
    </row>
    <row r="153" spans="1:15" ht="18.75" customHeight="1">
      <c r="A153" s="51"/>
      <c r="B153" s="51"/>
      <c r="C153" s="51"/>
      <c r="D153" s="51"/>
      <c r="E153" s="51"/>
      <c r="F153" s="51"/>
      <c r="G153" s="51"/>
      <c r="H153" s="51"/>
      <c r="I153" s="51"/>
      <c r="J153" s="51"/>
      <c r="K153" s="51"/>
      <c r="L153" s="51"/>
      <c r="M153" s="51"/>
      <c r="N153" s="51"/>
      <c r="O153" s="52"/>
    </row>
    <row r="154" spans="1:15" ht="18.75" customHeight="1">
      <c r="A154" s="51"/>
      <c r="B154" s="51"/>
      <c r="C154" s="51"/>
      <c r="D154" s="51"/>
      <c r="E154" s="51"/>
      <c r="F154" s="51"/>
      <c r="G154" s="51"/>
      <c r="H154" s="51"/>
      <c r="I154" s="51"/>
      <c r="J154" s="51"/>
      <c r="K154" s="51"/>
      <c r="L154" s="51"/>
      <c r="M154" s="51"/>
      <c r="N154" s="51"/>
      <c r="O154" s="52"/>
    </row>
    <row r="155" spans="1:15" ht="18.75" customHeight="1">
      <c r="A155" s="51"/>
      <c r="B155" s="51"/>
      <c r="C155" s="51"/>
      <c r="D155" s="51"/>
      <c r="E155" s="51"/>
      <c r="F155" s="51"/>
      <c r="G155" s="51"/>
      <c r="H155" s="51"/>
      <c r="I155" s="51"/>
      <c r="J155" s="51"/>
      <c r="K155" s="51"/>
      <c r="L155" s="51"/>
      <c r="M155" s="51"/>
      <c r="N155" s="51"/>
      <c r="O155" s="52"/>
    </row>
    <row r="156" spans="1:15" ht="18.75" customHeight="1">
      <c r="A156" s="51"/>
      <c r="B156" s="51"/>
      <c r="C156" s="51"/>
      <c r="D156" s="51"/>
      <c r="E156" s="51"/>
      <c r="F156" s="51"/>
      <c r="G156" s="51"/>
      <c r="H156" s="51"/>
      <c r="I156" s="51"/>
      <c r="J156" s="51"/>
      <c r="K156" s="51"/>
      <c r="L156" s="51"/>
      <c r="M156" s="51"/>
      <c r="N156" s="51"/>
      <c r="O156" s="52"/>
    </row>
    <row r="157" spans="1:15" ht="18.75" customHeight="1">
      <c r="A157" s="51"/>
      <c r="B157" s="51"/>
      <c r="C157" s="51"/>
      <c r="D157" s="51"/>
      <c r="E157" s="51"/>
      <c r="F157" s="51"/>
      <c r="G157" s="51"/>
      <c r="H157" s="51"/>
      <c r="I157" s="51"/>
      <c r="J157" s="51"/>
      <c r="K157" s="51"/>
      <c r="L157" s="51"/>
      <c r="M157" s="51"/>
      <c r="N157" s="51"/>
      <c r="O157" s="52"/>
    </row>
    <row r="158" spans="1:15" ht="18.75" customHeight="1">
      <c r="A158" s="51"/>
      <c r="B158" s="51"/>
      <c r="C158" s="51"/>
      <c r="D158" s="51"/>
      <c r="E158" s="51"/>
      <c r="F158" s="51"/>
      <c r="G158" s="51"/>
      <c r="H158" s="51"/>
      <c r="I158" s="51"/>
      <c r="J158" s="51"/>
      <c r="K158" s="51"/>
      <c r="L158" s="51"/>
      <c r="M158" s="51"/>
      <c r="N158" s="51"/>
      <c r="O158" s="52"/>
    </row>
    <row r="159" spans="1:15" ht="18.75" customHeight="1">
      <c r="A159" s="51"/>
      <c r="B159" s="51"/>
      <c r="C159" s="51"/>
      <c r="D159" s="51"/>
      <c r="E159" s="51"/>
      <c r="F159" s="51"/>
      <c r="G159" s="51"/>
      <c r="H159" s="51"/>
      <c r="I159" s="51"/>
      <c r="J159" s="51"/>
      <c r="K159" s="51"/>
      <c r="L159" s="51"/>
      <c r="M159" s="51"/>
      <c r="N159" s="51"/>
      <c r="O159" s="52"/>
    </row>
    <row r="160" spans="1:15" ht="18.75" customHeight="1">
      <c r="A160" s="51"/>
      <c r="B160" s="51"/>
      <c r="C160" s="51"/>
      <c r="D160" s="51"/>
      <c r="E160" s="51"/>
      <c r="F160" s="51"/>
      <c r="G160" s="51"/>
      <c r="H160" s="51"/>
      <c r="I160" s="51"/>
      <c r="J160" s="51"/>
      <c r="K160" s="51"/>
      <c r="L160" s="51"/>
      <c r="M160" s="51"/>
      <c r="N160" s="51"/>
      <c r="O160" s="52"/>
    </row>
    <row r="161" spans="1:15" ht="18.75" customHeight="1">
      <c r="A161" s="51"/>
      <c r="B161" s="51"/>
      <c r="C161" s="51"/>
      <c r="D161" s="51"/>
      <c r="E161" s="51"/>
      <c r="F161" s="51"/>
      <c r="G161" s="51"/>
      <c r="H161" s="51"/>
      <c r="I161" s="51"/>
      <c r="J161" s="51"/>
      <c r="K161" s="51"/>
      <c r="L161" s="51"/>
      <c r="M161" s="51"/>
      <c r="N161" s="51"/>
      <c r="O161" s="52"/>
    </row>
    <row r="162" spans="1:15" ht="18.75" customHeight="1">
      <c r="A162" s="51"/>
      <c r="B162" s="51"/>
      <c r="C162" s="51"/>
      <c r="D162" s="51"/>
      <c r="E162" s="51"/>
      <c r="F162" s="51"/>
      <c r="G162" s="51"/>
      <c r="H162" s="51"/>
      <c r="I162" s="51"/>
      <c r="J162" s="51"/>
      <c r="K162" s="51"/>
      <c r="L162" s="51"/>
      <c r="M162" s="51"/>
      <c r="N162" s="51"/>
      <c r="O162" s="52"/>
    </row>
    <row r="163" spans="1:15" ht="18.75" customHeight="1">
      <c r="A163" s="51"/>
      <c r="B163" s="51"/>
      <c r="C163" s="51"/>
      <c r="D163" s="51"/>
      <c r="E163" s="51"/>
      <c r="F163" s="51"/>
      <c r="G163" s="51"/>
      <c r="H163" s="51"/>
      <c r="I163" s="51"/>
      <c r="J163" s="51"/>
      <c r="K163" s="51"/>
      <c r="L163" s="51"/>
      <c r="M163" s="51"/>
      <c r="N163" s="51"/>
      <c r="O163" s="52"/>
    </row>
    <row r="164" spans="1:15" ht="18.75" customHeight="1">
      <c r="A164" s="51"/>
      <c r="B164" s="51"/>
      <c r="C164" s="51"/>
      <c r="D164" s="51"/>
      <c r="E164" s="51"/>
      <c r="F164" s="51"/>
      <c r="G164" s="51"/>
      <c r="H164" s="51"/>
      <c r="I164" s="51"/>
      <c r="J164" s="51"/>
      <c r="K164" s="51"/>
      <c r="L164" s="51"/>
      <c r="M164" s="51"/>
      <c r="N164" s="51"/>
      <c r="O164" s="52"/>
    </row>
    <row r="165" spans="1:15" ht="18.75" customHeight="1">
      <c r="A165" s="51"/>
      <c r="B165" s="51"/>
      <c r="C165" s="51"/>
      <c r="D165" s="51"/>
      <c r="E165" s="51"/>
      <c r="F165" s="51"/>
      <c r="G165" s="51"/>
      <c r="H165" s="51"/>
      <c r="I165" s="51"/>
      <c r="J165" s="51"/>
      <c r="K165" s="51"/>
      <c r="L165" s="51"/>
      <c r="M165" s="51"/>
      <c r="N165" s="51"/>
      <c r="O165" s="52"/>
    </row>
    <row r="166" spans="1:15" ht="18.75" customHeight="1">
      <c r="A166" s="51"/>
      <c r="B166" s="51"/>
      <c r="C166" s="51"/>
      <c r="D166" s="51"/>
      <c r="E166" s="51"/>
      <c r="F166" s="51"/>
      <c r="G166" s="51"/>
      <c r="H166" s="51"/>
      <c r="I166" s="51"/>
      <c r="J166" s="51"/>
      <c r="K166" s="51"/>
      <c r="L166" s="51"/>
      <c r="M166" s="51"/>
      <c r="N166" s="51"/>
      <c r="O166" s="52"/>
    </row>
    <row r="167" spans="1:15" ht="18.75" customHeight="1">
      <c r="A167" s="51"/>
      <c r="B167" s="51"/>
      <c r="C167" s="51"/>
      <c r="D167" s="51"/>
      <c r="E167" s="51"/>
      <c r="F167" s="51"/>
      <c r="G167" s="51"/>
      <c r="H167" s="51"/>
      <c r="I167" s="51"/>
      <c r="J167" s="51"/>
      <c r="K167" s="51"/>
      <c r="L167" s="51"/>
      <c r="M167" s="51"/>
      <c r="N167" s="51"/>
      <c r="O167" s="52"/>
    </row>
    <row r="168" spans="1:15" ht="18.75" customHeight="1">
      <c r="A168" s="51"/>
      <c r="B168" s="51"/>
      <c r="C168" s="51"/>
      <c r="D168" s="51"/>
      <c r="E168" s="51"/>
      <c r="F168" s="51"/>
      <c r="G168" s="51"/>
      <c r="H168" s="51"/>
      <c r="I168" s="51"/>
      <c r="J168" s="51"/>
      <c r="K168" s="51"/>
      <c r="L168" s="51"/>
      <c r="M168" s="51"/>
      <c r="N168" s="51"/>
      <c r="O168" s="52"/>
    </row>
    <row r="169" spans="1:15" ht="18.75" customHeight="1">
      <c r="A169" s="51"/>
      <c r="B169" s="51"/>
      <c r="C169" s="51"/>
      <c r="D169" s="51"/>
      <c r="E169" s="51"/>
      <c r="F169" s="51"/>
      <c r="G169" s="51"/>
      <c r="H169" s="51"/>
      <c r="I169" s="51"/>
      <c r="J169" s="51"/>
      <c r="K169" s="51"/>
      <c r="L169" s="51"/>
      <c r="M169" s="51"/>
      <c r="N169" s="51"/>
      <c r="O169" s="52"/>
    </row>
    <row r="170" spans="1:15" ht="18.75" customHeight="1">
      <c r="A170" s="51"/>
      <c r="B170" s="51"/>
      <c r="C170" s="51"/>
      <c r="D170" s="51"/>
      <c r="E170" s="51"/>
      <c r="F170" s="51"/>
      <c r="G170" s="51"/>
      <c r="H170" s="51"/>
      <c r="I170" s="51"/>
      <c r="J170" s="51"/>
      <c r="K170" s="51"/>
      <c r="L170" s="51"/>
      <c r="M170" s="51"/>
      <c r="N170" s="51"/>
      <c r="O170" s="52"/>
    </row>
    <row r="171" spans="1:15" ht="18.75" customHeight="1">
      <c r="A171" s="51"/>
      <c r="B171" s="51"/>
      <c r="C171" s="51"/>
      <c r="D171" s="51"/>
      <c r="E171" s="51"/>
      <c r="F171" s="51"/>
      <c r="G171" s="51"/>
      <c r="H171" s="51"/>
      <c r="I171" s="51"/>
      <c r="J171" s="51"/>
      <c r="K171" s="51"/>
      <c r="L171" s="51"/>
      <c r="M171" s="51"/>
      <c r="N171" s="51"/>
      <c r="O171" s="52"/>
    </row>
    <row r="172" spans="1:15" ht="18.75" customHeight="1">
      <c r="A172" s="51"/>
      <c r="B172" s="51"/>
      <c r="C172" s="51"/>
      <c r="D172" s="51"/>
      <c r="E172" s="51"/>
      <c r="F172" s="51"/>
      <c r="G172" s="51"/>
      <c r="H172" s="51"/>
      <c r="I172" s="51"/>
      <c r="J172" s="51"/>
      <c r="K172" s="51"/>
      <c r="L172" s="51"/>
      <c r="M172" s="51"/>
      <c r="N172" s="51"/>
      <c r="O172" s="52"/>
    </row>
    <row r="173" spans="1:15" ht="18.75" customHeight="1">
      <c r="A173" s="51"/>
      <c r="B173" s="51"/>
      <c r="C173" s="51"/>
      <c r="D173" s="51"/>
      <c r="E173" s="51"/>
      <c r="F173" s="51"/>
      <c r="G173" s="51"/>
      <c r="H173" s="51"/>
      <c r="I173" s="51"/>
      <c r="J173" s="51"/>
      <c r="K173" s="51"/>
      <c r="L173" s="51"/>
      <c r="M173" s="51"/>
      <c r="N173" s="51"/>
      <c r="O173" s="52"/>
    </row>
    <row r="174" spans="1:15" ht="18.75" customHeight="1">
      <c r="A174" s="51"/>
      <c r="B174" s="51"/>
      <c r="C174" s="51"/>
      <c r="D174" s="51"/>
      <c r="E174" s="51"/>
      <c r="F174" s="51"/>
      <c r="G174" s="51"/>
      <c r="H174" s="51"/>
      <c r="I174" s="51"/>
      <c r="J174" s="51"/>
      <c r="K174" s="51"/>
      <c r="L174" s="51"/>
      <c r="M174" s="51"/>
      <c r="N174" s="51"/>
      <c r="O174" s="52"/>
    </row>
    <row r="175" spans="1:15" ht="18.75" customHeight="1">
      <c r="A175" s="51"/>
      <c r="B175" s="51"/>
      <c r="C175" s="51"/>
      <c r="D175" s="51"/>
      <c r="E175" s="51"/>
      <c r="F175" s="51"/>
      <c r="G175" s="51"/>
      <c r="H175" s="51"/>
      <c r="I175" s="51"/>
      <c r="J175" s="51"/>
      <c r="K175" s="51"/>
      <c r="L175" s="51"/>
      <c r="M175" s="51"/>
      <c r="N175" s="51"/>
      <c r="O175" s="52"/>
    </row>
    <row r="176" spans="1:15" ht="18.75" customHeight="1">
      <c r="A176" s="51"/>
      <c r="B176" s="51"/>
      <c r="C176" s="51"/>
      <c r="D176" s="51"/>
      <c r="E176" s="51"/>
      <c r="F176" s="51"/>
      <c r="G176" s="51"/>
      <c r="H176" s="51"/>
      <c r="I176" s="51"/>
      <c r="J176" s="51"/>
      <c r="K176" s="51"/>
      <c r="L176" s="51"/>
      <c r="M176" s="51"/>
      <c r="N176" s="51"/>
      <c r="O176" s="52"/>
    </row>
    <row r="177" spans="1:15" ht="18.75" customHeight="1">
      <c r="A177" s="51"/>
      <c r="B177" s="51"/>
      <c r="C177" s="51"/>
      <c r="D177" s="51"/>
      <c r="E177" s="51"/>
      <c r="F177" s="51"/>
      <c r="G177" s="51"/>
      <c r="H177" s="51"/>
      <c r="I177" s="51"/>
      <c r="J177" s="51"/>
      <c r="K177" s="51"/>
      <c r="L177" s="51"/>
      <c r="M177" s="51"/>
      <c r="N177" s="51"/>
      <c r="O177" s="52"/>
    </row>
    <row r="178" spans="1:15" ht="18.75" customHeight="1">
      <c r="A178" s="51"/>
      <c r="B178" s="51"/>
      <c r="C178" s="51"/>
      <c r="D178" s="51"/>
      <c r="E178" s="51"/>
      <c r="F178" s="51"/>
      <c r="G178" s="51"/>
      <c r="H178" s="51"/>
      <c r="I178" s="51"/>
      <c r="J178" s="51"/>
      <c r="K178" s="51"/>
      <c r="L178" s="51"/>
      <c r="M178" s="51"/>
      <c r="N178" s="51"/>
      <c r="O178" s="52"/>
    </row>
    <row r="179" spans="1:15" ht="18.75" customHeight="1">
      <c r="A179" s="51"/>
      <c r="B179" s="51"/>
      <c r="C179" s="51"/>
      <c r="D179" s="51"/>
      <c r="E179" s="51"/>
      <c r="F179" s="51"/>
      <c r="G179" s="51"/>
      <c r="H179" s="51"/>
      <c r="I179" s="51"/>
      <c r="J179" s="51"/>
      <c r="K179" s="51"/>
      <c r="L179" s="51"/>
      <c r="M179" s="51"/>
      <c r="N179" s="51"/>
      <c r="O179" s="52"/>
    </row>
    <row r="180" spans="1:15" ht="18.75" customHeight="1">
      <c r="A180" s="51"/>
      <c r="B180" s="51"/>
      <c r="C180" s="51"/>
      <c r="D180" s="51"/>
      <c r="E180" s="51"/>
      <c r="F180" s="51"/>
      <c r="G180" s="51"/>
      <c r="H180" s="51"/>
      <c r="I180" s="51"/>
      <c r="J180" s="51"/>
      <c r="K180" s="51"/>
      <c r="L180" s="51"/>
      <c r="M180" s="51"/>
      <c r="N180" s="51"/>
      <c r="O180" s="52"/>
    </row>
    <row r="181" spans="1:15" ht="18.75" customHeight="1">
      <c r="A181" s="51"/>
      <c r="B181" s="51"/>
      <c r="C181" s="51"/>
      <c r="D181" s="51"/>
      <c r="E181" s="51"/>
      <c r="F181" s="51"/>
      <c r="G181" s="51"/>
      <c r="H181" s="51"/>
      <c r="I181" s="51"/>
      <c r="J181" s="51"/>
      <c r="K181" s="51"/>
      <c r="L181" s="51"/>
      <c r="M181" s="51"/>
      <c r="N181" s="51"/>
      <c r="O181" s="52"/>
    </row>
    <row r="182" spans="1:15" ht="18.75" customHeight="1">
      <c r="A182" s="51"/>
      <c r="B182" s="51"/>
      <c r="C182" s="51"/>
      <c r="D182" s="51"/>
      <c r="E182" s="51"/>
      <c r="F182" s="51"/>
      <c r="G182" s="51"/>
      <c r="H182" s="51"/>
      <c r="I182" s="51"/>
      <c r="J182" s="51"/>
      <c r="K182" s="51"/>
      <c r="L182" s="51"/>
      <c r="M182" s="51"/>
      <c r="N182" s="51"/>
      <c r="O182" s="52"/>
    </row>
    <row r="183" spans="1:15" ht="18.75" customHeight="1">
      <c r="A183" s="51"/>
      <c r="B183" s="51"/>
      <c r="C183" s="51"/>
      <c r="D183" s="51"/>
      <c r="E183" s="51"/>
      <c r="F183" s="51"/>
      <c r="G183" s="51"/>
      <c r="H183" s="51"/>
      <c r="I183" s="51"/>
      <c r="J183" s="51"/>
      <c r="K183" s="51"/>
      <c r="L183" s="51"/>
      <c r="M183" s="51"/>
      <c r="N183" s="51"/>
      <c r="O183" s="52"/>
    </row>
    <row r="184" spans="1:15" ht="18.75" customHeight="1">
      <c r="A184" s="51"/>
      <c r="B184" s="51"/>
      <c r="C184" s="51"/>
      <c r="D184" s="51"/>
      <c r="E184" s="51"/>
      <c r="F184" s="51"/>
      <c r="G184" s="51"/>
      <c r="H184" s="51"/>
      <c r="I184" s="51"/>
      <c r="J184" s="51"/>
      <c r="K184" s="51"/>
      <c r="L184" s="51"/>
      <c r="M184" s="51"/>
      <c r="N184" s="51"/>
      <c r="O184" s="52"/>
    </row>
    <row r="185" spans="1:15" ht="18.75" customHeight="1">
      <c r="A185" s="51"/>
      <c r="B185" s="51"/>
      <c r="C185" s="51"/>
      <c r="D185" s="51"/>
      <c r="E185" s="51"/>
      <c r="F185" s="51"/>
      <c r="G185" s="51"/>
      <c r="H185" s="51"/>
      <c r="I185" s="51"/>
      <c r="J185" s="51"/>
      <c r="K185" s="51"/>
      <c r="L185" s="51"/>
      <c r="M185" s="51"/>
      <c r="N185" s="51"/>
      <c r="O185" s="52"/>
    </row>
    <row r="186" spans="1:15" ht="18.75" customHeight="1">
      <c r="A186" s="51"/>
      <c r="B186" s="51"/>
      <c r="C186" s="51"/>
      <c r="D186" s="51"/>
      <c r="E186" s="51"/>
      <c r="F186" s="51"/>
      <c r="G186" s="51"/>
      <c r="H186" s="51"/>
      <c r="I186" s="51"/>
      <c r="J186" s="51"/>
      <c r="K186" s="51"/>
      <c r="L186" s="51"/>
      <c r="M186" s="51"/>
      <c r="N186" s="51"/>
      <c r="O186" s="52"/>
    </row>
    <row r="187" spans="1:15" ht="18.75" customHeight="1">
      <c r="A187" s="51"/>
      <c r="B187" s="51"/>
      <c r="C187" s="51"/>
      <c r="D187" s="51"/>
      <c r="E187" s="51"/>
      <c r="F187" s="51"/>
      <c r="G187" s="51"/>
      <c r="H187" s="51"/>
      <c r="I187" s="51"/>
      <c r="J187" s="51"/>
      <c r="K187" s="51"/>
      <c r="L187" s="51"/>
      <c r="M187" s="51"/>
      <c r="N187" s="51"/>
      <c r="O187" s="52"/>
    </row>
    <row r="188" spans="1:15" ht="18.75" customHeight="1">
      <c r="A188" s="51"/>
      <c r="B188" s="51"/>
      <c r="C188" s="51"/>
      <c r="D188" s="51"/>
      <c r="E188" s="51"/>
      <c r="F188" s="51"/>
      <c r="G188" s="51"/>
      <c r="H188" s="51"/>
      <c r="I188" s="51"/>
      <c r="J188" s="51"/>
      <c r="K188" s="51"/>
      <c r="L188" s="51"/>
      <c r="M188" s="51"/>
      <c r="N188" s="51"/>
      <c r="O188" s="52"/>
    </row>
    <row r="189" spans="1:15" ht="18.75" customHeight="1">
      <c r="A189" s="51"/>
      <c r="B189" s="51"/>
      <c r="C189" s="51"/>
      <c r="D189" s="51"/>
      <c r="E189" s="51"/>
      <c r="F189" s="51"/>
      <c r="G189" s="51"/>
      <c r="H189" s="51"/>
      <c r="I189" s="51"/>
      <c r="J189" s="51"/>
      <c r="K189" s="51"/>
      <c r="L189" s="51"/>
      <c r="M189" s="51"/>
      <c r="N189" s="51"/>
      <c r="O189" s="52"/>
    </row>
    <row r="190" spans="1:15" ht="18.75" customHeight="1">
      <c r="A190" s="51"/>
      <c r="B190" s="51"/>
      <c r="C190" s="51"/>
      <c r="D190" s="51"/>
      <c r="E190" s="51"/>
      <c r="F190" s="51"/>
      <c r="G190" s="51"/>
      <c r="H190" s="51"/>
      <c r="I190" s="51"/>
      <c r="J190" s="51"/>
      <c r="K190" s="51"/>
      <c r="L190" s="51"/>
      <c r="M190" s="51"/>
      <c r="N190" s="51"/>
      <c r="O190" s="52"/>
    </row>
    <row r="191" spans="1:15" ht="18.75" customHeight="1">
      <c r="A191" s="51"/>
      <c r="B191" s="51"/>
      <c r="C191" s="51"/>
      <c r="D191" s="51"/>
      <c r="E191" s="51"/>
      <c r="F191" s="51"/>
      <c r="G191" s="51"/>
      <c r="H191" s="51"/>
      <c r="I191" s="51"/>
      <c r="J191" s="51"/>
      <c r="K191" s="51"/>
      <c r="L191" s="51"/>
      <c r="M191" s="51"/>
      <c r="N191" s="51"/>
      <c r="O191" s="52"/>
    </row>
    <row r="192" spans="1:15" ht="18.75" customHeight="1">
      <c r="A192" s="51"/>
      <c r="B192" s="51"/>
      <c r="C192" s="51"/>
      <c r="D192" s="51"/>
      <c r="E192" s="51"/>
      <c r="F192" s="51"/>
      <c r="G192" s="51"/>
      <c r="H192" s="51"/>
      <c r="I192" s="51"/>
      <c r="J192" s="51"/>
      <c r="K192" s="51"/>
      <c r="L192" s="51"/>
      <c r="M192" s="51"/>
      <c r="N192" s="51"/>
      <c r="O192" s="52"/>
    </row>
    <row r="193" spans="1:15" ht="18.75" customHeight="1">
      <c r="A193" s="51"/>
      <c r="B193" s="51"/>
      <c r="C193" s="51"/>
      <c r="D193" s="51"/>
      <c r="E193" s="51"/>
      <c r="F193" s="51"/>
      <c r="G193" s="51"/>
      <c r="H193" s="51"/>
      <c r="I193" s="51"/>
      <c r="J193" s="51"/>
      <c r="K193" s="51"/>
      <c r="L193" s="51"/>
      <c r="M193" s="51"/>
      <c r="N193" s="51"/>
      <c r="O193" s="52"/>
    </row>
    <row r="194" spans="1:15" ht="18.75" customHeight="1">
      <c r="A194" s="51"/>
      <c r="B194" s="51"/>
      <c r="C194" s="51"/>
      <c r="D194" s="51"/>
      <c r="E194" s="51"/>
      <c r="F194" s="51"/>
      <c r="G194" s="51"/>
      <c r="H194" s="51"/>
      <c r="I194" s="51"/>
      <c r="J194" s="51"/>
      <c r="K194" s="51"/>
      <c r="L194" s="51"/>
      <c r="M194" s="51"/>
      <c r="N194" s="51"/>
      <c r="O194" s="52"/>
    </row>
    <row r="195" spans="1:15" ht="18.75" customHeight="1">
      <c r="A195" s="51"/>
      <c r="B195" s="51"/>
      <c r="C195" s="51"/>
      <c r="D195" s="51"/>
      <c r="E195" s="51"/>
      <c r="F195" s="51"/>
      <c r="G195" s="51"/>
      <c r="H195" s="51"/>
      <c r="I195" s="51"/>
      <c r="J195" s="51"/>
      <c r="K195" s="51"/>
      <c r="L195" s="51"/>
      <c r="M195" s="51"/>
      <c r="N195" s="51"/>
      <c r="O195" s="52"/>
    </row>
    <row r="196" spans="1:15" ht="18.75" customHeight="1">
      <c r="A196" s="51"/>
      <c r="B196" s="51"/>
      <c r="C196" s="51"/>
      <c r="D196" s="51"/>
      <c r="E196" s="51"/>
      <c r="F196" s="51"/>
      <c r="G196" s="51"/>
      <c r="H196" s="51"/>
      <c r="I196" s="51"/>
      <c r="J196" s="51"/>
      <c r="K196" s="51"/>
      <c r="L196" s="51"/>
      <c r="M196" s="51"/>
      <c r="N196" s="51"/>
      <c r="O196" s="52"/>
    </row>
    <row r="197" spans="1:15" ht="18.75" customHeight="1">
      <c r="A197" s="51"/>
      <c r="B197" s="51"/>
      <c r="C197" s="51"/>
      <c r="D197" s="51"/>
      <c r="E197" s="51"/>
      <c r="F197" s="51"/>
      <c r="G197" s="51"/>
      <c r="H197" s="51"/>
      <c r="I197" s="51"/>
      <c r="J197" s="51"/>
      <c r="K197" s="51"/>
      <c r="L197" s="51"/>
      <c r="M197" s="51"/>
      <c r="N197" s="51"/>
      <c r="O197" s="52"/>
    </row>
    <row r="198" spans="1:15" ht="18.75" customHeight="1">
      <c r="A198" s="51"/>
      <c r="B198" s="51"/>
      <c r="C198" s="51"/>
      <c r="D198" s="51"/>
      <c r="E198" s="51"/>
      <c r="F198" s="51"/>
      <c r="G198" s="51"/>
      <c r="H198" s="51"/>
      <c r="I198" s="51"/>
      <c r="J198" s="51"/>
      <c r="K198" s="51"/>
      <c r="L198" s="51"/>
      <c r="M198" s="51"/>
      <c r="N198" s="51"/>
      <c r="O198" s="52"/>
    </row>
    <row r="199" spans="1:15" ht="18.75" customHeight="1">
      <c r="A199" s="51"/>
      <c r="B199" s="51"/>
      <c r="C199" s="51"/>
      <c r="D199" s="51"/>
      <c r="E199" s="51"/>
      <c r="F199" s="51"/>
      <c r="G199" s="51"/>
      <c r="H199" s="51"/>
      <c r="I199" s="51"/>
      <c r="J199" s="51"/>
      <c r="K199" s="51"/>
      <c r="L199" s="51"/>
      <c r="M199" s="51"/>
      <c r="N199" s="51"/>
      <c r="O199" s="52"/>
    </row>
    <row r="200" spans="1:15" ht="18.75" customHeight="1">
      <c r="A200" s="51"/>
      <c r="B200" s="51"/>
      <c r="C200" s="51"/>
      <c r="D200" s="51"/>
      <c r="E200" s="51"/>
      <c r="F200" s="51"/>
      <c r="G200" s="51"/>
      <c r="H200" s="51"/>
      <c r="I200" s="51"/>
      <c r="J200" s="51"/>
      <c r="K200" s="51"/>
      <c r="L200" s="51"/>
      <c r="M200" s="51"/>
      <c r="N200" s="51"/>
      <c r="O200" s="52"/>
    </row>
    <row r="201" spans="1:15" ht="18.75" customHeight="1">
      <c r="A201" s="51"/>
      <c r="B201" s="51"/>
      <c r="C201" s="51"/>
      <c r="D201" s="51"/>
      <c r="E201" s="51"/>
      <c r="F201" s="51"/>
      <c r="G201" s="51"/>
      <c r="H201" s="51"/>
      <c r="I201" s="51"/>
      <c r="J201" s="51"/>
      <c r="K201" s="51"/>
      <c r="L201" s="51"/>
      <c r="M201" s="51"/>
      <c r="N201" s="51"/>
      <c r="O201" s="52"/>
    </row>
    <row r="202" spans="1:15" ht="18.75" customHeight="1">
      <c r="A202" s="51"/>
      <c r="B202" s="51"/>
      <c r="C202" s="51"/>
      <c r="D202" s="51"/>
      <c r="E202" s="51"/>
      <c r="F202" s="51"/>
      <c r="G202" s="51"/>
      <c r="H202" s="51"/>
      <c r="I202" s="51"/>
      <c r="J202" s="51"/>
      <c r="K202" s="51"/>
      <c r="L202" s="51"/>
      <c r="M202" s="51"/>
      <c r="N202" s="51"/>
      <c r="O202" s="52"/>
    </row>
    <row r="203" spans="1:15" ht="18.75" customHeight="1">
      <c r="A203" s="51"/>
      <c r="B203" s="51"/>
      <c r="C203" s="51"/>
      <c r="D203" s="51"/>
      <c r="E203" s="51"/>
      <c r="F203" s="51"/>
      <c r="G203" s="51"/>
      <c r="H203" s="51"/>
      <c r="I203" s="51"/>
      <c r="J203" s="51"/>
      <c r="K203" s="51"/>
      <c r="L203" s="51"/>
      <c r="M203" s="51"/>
      <c r="N203" s="51"/>
      <c r="O203" s="52"/>
    </row>
    <row r="204" spans="1:15" ht="18.75" customHeight="1">
      <c r="A204" s="51"/>
      <c r="B204" s="51"/>
      <c r="C204" s="51"/>
      <c r="D204" s="51"/>
      <c r="E204" s="51"/>
      <c r="F204" s="51"/>
      <c r="G204" s="51"/>
      <c r="H204" s="51"/>
      <c r="I204" s="51"/>
      <c r="J204" s="51"/>
      <c r="K204" s="51"/>
      <c r="L204" s="51"/>
      <c r="M204" s="51"/>
      <c r="N204" s="51"/>
      <c r="O204" s="52"/>
    </row>
    <row r="205" spans="1:15" ht="18.75" customHeight="1">
      <c r="A205" s="51"/>
      <c r="B205" s="51"/>
      <c r="C205" s="51"/>
      <c r="D205" s="51"/>
      <c r="E205" s="51"/>
      <c r="F205" s="51"/>
      <c r="G205" s="51"/>
      <c r="H205" s="51"/>
      <c r="I205" s="51"/>
      <c r="J205" s="51"/>
      <c r="K205" s="51"/>
      <c r="L205" s="51"/>
      <c r="M205" s="51"/>
      <c r="N205" s="51"/>
      <c r="O205" s="52"/>
    </row>
    <row r="206" spans="1:15" ht="18.75" customHeight="1">
      <c r="A206" s="51"/>
      <c r="B206" s="51"/>
      <c r="C206" s="51"/>
      <c r="D206" s="51"/>
      <c r="E206" s="51"/>
      <c r="F206" s="51"/>
      <c r="G206" s="51"/>
      <c r="H206" s="51"/>
      <c r="I206" s="51"/>
      <c r="J206" s="51"/>
      <c r="K206" s="51"/>
      <c r="L206" s="51"/>
      <c r="M206" s="51"/>
      <c r="N206" s="51"/>
      <c r="O206" s="52"/>
    </row>
    <row r="207" spans="1:15" ht="18.75" customHeight="1">
      <c r="A207" s="51"/>
      <c r="B207" s="51"/>
      <c r="C207" s="51"/>
      <c r="D207" s="51"/>
      <c r="E207" s="51"/>
      <c r="F207" s="51"/>
      <c r="G207" s="51"/>
      <c r="H207" s="51"/>
      <c r="I207" s="51"/>
      <c r="J207" s="51"/>
      <c r="K207" s="51"/>
      <c r="L207" s="51"/>
      <c r="M207" s="51"/>
      <c r="N207" s="51"/>
      <c r="O207" s="52"/>
    </row>
    <row r="208" spans="1:15" ht="18.75" customHeight="1">
      <c r="A208" s="51"/>
      <c r="B208" s="51"/>
      <c r="C208" s="51"/>
      <c r="D208" s="51"/>
      <c r="E208" s="51"/>
      <c r="F208" s="51"/>
      <c r="G208" s="51"/>
      <c r="H208" s="51"/>
      <c r="I208" s="51"/>
      <c r="J208" s="51"/>
      <c r="K208" s="51"/>
      <c r="L208" s="51"/>
      <c r="M208" s="51"/>
      <c r="N208" s="51"/>
      <c r="O208" s="52"/>
    </row>
    <row r="209" spans="1:15" ht="18.75" customHeight="1">
      <c r="A209" s="51"/>
      <c r="B209" s="51"/>
      <c r="C209" s="51"/>
      <c r="D209" s="51"/>
      <c r="E209" s="51"/>
      <c r="F209" s="51"/>
      <c r="G209" s="51"/>
      <c r="H209" s="51"/>
      <c r="I209" s="51"/>
      <c r="J209" s="51"/>
      <c r="K209" s="51"/>
      <c r="L209" s="51"/>
      <c r="M209" s="51"/>
      <c r="N209" s="51"/>
      <c r="O209" s="52"/>
    </row>
    <row r="210" spans="1:15" ht="18.75" customHeight="1">
      <c r="A210" s="51"/>
      <c r="B210" s="51"/>
      <c r="C210" s="51"/>
      <c r="D210" s="51"/>
      <c r="E210" s="51"/>
      <c r="F210" s="51"/>
      <c r="G210" s="51"/>
      <c r="H210" s="51"/>
      <c r="I210" s="51"/>
      <c r="J210" s="51"/>
      <c r="K210" s="51"/>
      <c r="L210" s="51"/>
      <c r="M210" s="51"/>
      <c r="N210" s="51"/>
      <c r="O210" s="52"/>
    </row>
    <row r="211" ht="18.75" customHeight="1">
      <c r="G211" s="51"/>
    </row>
    <row r="212" ht="18.75" customHeight="1">
      <c r="G212" s="51"/>
    </row>
    <row r="213" ht="18.75" customHeight="1">
      <c r="G213" s="51"/>
    </row>
  </sheetData>
  <sheetProtection/>
  <mergeCells count="28">
    <mergeCell ref="D15:E15"/>
    <mergeCell ref="B16:B23"/>
    <mergeCell ref="C16:E16"/>
    <mergeCell ref="D17:D19"/>
    <mergeCell ref="C20:E20"/>
    <mergeCell ref="B24:B32"/>
    <mergeCell ref="C23:E23"/>
    <mergeCell ref="C17:C19"/>
    <mergeCell ref="C21:C22"/>
    <mergeCell ref="C24:E24"/>
    <mergeCell ref="B33:B36"/>
    <mergeCell ref="B37:B40"/>
    <mergeCell ref="C40:E40"/>
    <mergeCell ref="C41:E41"/>
    <mergeCell ref="B12:U12"/>
    <mergeCell ref="C32:E32"/>
    <mergeCell ref="C33:E33"/>
    <mergeCell ref="C34:E34"/>
    <mergeCell ref="D21:D22"/>
    <mergeCell ref="D28:D30"/>
    <mergeCell ref="C35:E35"/>
    <mergeCell ref="C26:C27"/>
    <mergeCell ref="C38:E38"/>
    <mergeCell ref="C39:E39"/>
    <mergeCell ref="C36:E36"/>
    <mergeCell ref="C37:E37"/>
    <mergeCell ref="D25:D27"/>
    <mergeCell ref="C31:E31"/>
  </mergeCells>
  <printOptions/>
  <pageMargins left="0.787401575" right="0.787401575" top="0.984251969" bottom="0.984251969"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des résultats programmatiques du Grant VIH/SIDA - MLI-H-HCNLS N°1610 </dc:title>
  <dc:subject/>
  <dc:creator>Gouvernement</dc:creator>
  <cp:keywords/>
  <dc:description/>
  <cp:lastModifiedBy>Admin</cp:lastModifiedBy>
  <cp:lastPrinted>2014-08-13T17:10:35Z</cp:lastPrinted>
  <dcterms:created xsi:type="dcterms:W3CDTF">2013-04-23T21:25:17Z</dcterms:created>
  <dcterms:modified xsi:type="dcterms:W3CDTF">2019-01-31T21:45:01Z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763;#Draft|121d40a5-e62e-4d42-82e4-d6d12003de0a;#303;#HIV/AIDS|06c8a9ff-5bcd-4667-b6f0-aa4daaf2f82b;#233;#French|946783f8-cd0b-41e2-848e-7777f631248e;#1522;#MLI|7a870009-9966-4078-9dda-f4f8eecee481;#1545;#Mali|60b115b0-b60b-4fa6-9a61-ae1e779981bf;#1107;#O</vt:lpwstr>
  </property>
  <property fmtid="{D5CDD505-2E9C-101B-9397-08002B2CF9AE}" pid="6" name="UNDPPublishedDa">
    <vt:lpwstr>2019-01-31T16:00:00Z</vt:lpwstr>
  </property>
  <property fmtid="{D5CDD505-2E9C-101B-9397-08002B2CF9AE}" pid="7" name="UN Languag">
    <vt:lpwstr>233;#French|946783f8-cd0b-41e2-848e-7777f631248e</vt:lpwstr>
  </property>
  <property fmtid="{D5CDD505-2E9C-101B-9397-08002B2CF9AE}" pid="8" name="UNDPPOPPFunctionalAr">
    <vt:lpwstr>Programme and Project</vt:lpwstr>
  </property>
  <property fmtid="{D5CDD505-2E9C-101B-9397-08002B2CF9AE}" pid="9" name="gc6531b704974d528487414686b72f">
    <vt:lpwstr>MLI|7a870009-9966-4078-9dda-f4f8eecee481</vt:lpwstr>
  </property>
  <property fmtid="{D5CDD505-2E9C-101B-9397-08002B2CF9AE}" pid="10" name="Operating Uni">
    <vt:lpwstr>1522;#MLI|7a870009-9966-4078-9dda-f4f8eecee481</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ATLASPDC-4-95497</vt:lpwstr>
  </property>
  <property fmtid="{D5CDD505-2E9C-101B-9397-08002B2CF9AE}" pid="15" name="_dlc_DocIdItemGu">
    <vt:lpwstr>6c6ce4e6-596d-4acb-849e-0f6c62cc5939</vt:lpwstr>
  </property>
  <property fmtid="{D5CDD505-2E9C-101B-9397-08002B2CF9AE}" pid="16" name="_dlc_DocIdU">
    <vt:lpwstr>https://info.undp.org/docs/pdc/_layouts/DocIdRedir.aspx?ID=ATLASPDC-4-95497, ATLASPDC-4-95497</vt:lpwstr>
  </property>
  <property fmtid="{D5CDD505-2E9C-101B-9397-08002B2CF9AE}" pid="17" name="UNDPCount">
    <vt:lpwstr>1545;#Mali|60b115b0-b60b-4fa6-9a61-ae1e779981bf</vt:lpwstr>
  </property>
  <property fmtid="{D5CDD505-2E9C-101B-9397-08002B2CF9AE}" pid="18" name="UndpDocStat">
    <vt:lpwstr>Final</vt:lpwstr>
  </property>
  <property fmtid="{D5CDD505-2E9C-101B-9397-08002B2CF9AE}" pid="19" name="Atlas Document Ty">
    <vt:lpwstr>1107;#Other|10be685e-4bef-4aec-b905-4df3748c0781</vt:lpwstr>
  </property>
  <property fmtid="{D5CDD505-2E9C-101B-9397-08002B2CF9AE}" pid="20" name="UNDPCountryTaxHTFiel">
    <vt:lpwstr>Mali|60b115b0-b60b-4fa6-9a61-ae1e779981bf</vt:lpwstr>
  </property>
  <property fmtid="{D5CDD505-2E9C-101B-9397-08002B2CF9AE}" pid="21" name="UNDPFocusAreasTaxHTFiel">
    <vt:lpwstr>HIV/AIDS|06c8a9ff-5bcd-4667-b6f0-aa4daaf2f82b</vt:lpwstr>
  </property>
  <property fmtid="{D5CDD505-2E9C-101B-9397-08002B2CF9AE}" pid="22" name="UndpOUCo">
    <vt:lpwstr>MLI</vt:lpwstr>
  </property>
  <property fmtid="{D5CDD505-2E9C-101B-9397-08002B2CF9AE}" pid="23" name="idff2b682fce4d0680503cd9036a32">
    <vt:lpwstr>Other|10be685e-4bef-4aec-b905-4df3748c0781</vt:lpwstr>
  </property>
  <property fmtid="{D5CDD505-2E9C-101B-9397-08002B2CF9AE}" pid="24" name="UNDPFocusAre">
    <vt:lpwstr>303;#HIV/AIDS|06c8a9ff-5bcd-4667-b6f0-aa4daaf2f82b</vt:lpwstr>
  </property>
  <property fmtid="{D5CDD505-2E9C-101B-9397-08002B2CF9AE}" pid="25" name="Outcom">
    <vt:lpwstr>00107882</vt:lpwstr>
  </property>
  <property fmtid="{D5CDD505-2E9C-101B-9397-08002B2CF9AE}" pid="26" name="UndpProject">
    <vt:lpwstr>00107623</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DPDocumentCatego">
    <vt:lpwstr/>
  </property>
  <property fmtid="{D5CDD505-2E9C-101B-9397-08002B2CF9AE}" pid="34" name="UNDPDocumentCategoryTaxHTFiel">
    <vt:lpwstr/>
  </property>
  <property fmtid="{D5CDD505-2E9C-101B-9397-08002B2CF9AE}" pid="35" name="UNDPSumma">
    <vt:lpwstr/>
  </property>
  <property fmtid="{D5CDD505-2E9C-101B-9397-08002B2CF9AE}" pid="36" name="UndpDocForm">
    <vt:lpwstr/>
  </property>
  <property fmtid="{D5CDD505-2E9C-101B-9397-08002B2CF9AE}" pid="37" name="UndpDocTypeMMTaxHTFiel">
    <vt:lpwstr/>
  </property>
  <property fmtid="{D5CDD505-2E9C-101B-9397-08002B2CF9AE}" pid="38" name="DocumentSetDescripti">
    <vt:lpwstr/>
  </property>
  <property fmtid="{D5CDD505-2E9C-101B-9397-08002B2CF9AE}" pid="39" name="UndpUnit">
    <vt:lpwstr/>
  </property>
  <property fmtid="{D5CDD505-2E9C-101B-9397-08002B2CF9AE}" pid="40" name="c4e2ab2cc9354bbf9064eeb465a566">
    <vt:lpwstr/>
  </property>
  <property fmtid="{D5CDD505-2E9C-101B-9397-08002B2CF9AE}" pid="41" name="eRegFilingCode">
    <vt:lpwstr/>
  </property>
  <property fmtid="{D5CDD505-2E9C-101B-9397-08002B2CF9AE}" pid="42" name="Un">
    <vt:lpwstr/>
  </property>
  <property fmtid="{D5CDD505-2E9C-101B-9397-08002B2CF9AE}" pid="43" name="UnitTaxHTFiel">
    <vt:lpwstr/>
  </property>
  <property fmtid="{D5CDD505-2E9C-101B-9397-08002B2CF9AE}" pid="44" name="Project Manag">
    <vt:lpwstr/>
  </property>
  <property fmtid="{D5CDD505-2E9C-101B-9397-08002B2CF9AE}" pid="45" name="UndpIsTempla">
    <vt:lpwstr>No</vt:lpwstr>
  </property>
  <property fmtid="{D5CDD505-2E9C-101B-9397-08002B2CF9AE}" pid="46" name="display_urn:schemas-microsoft-com:office:office#Edit">
    <vt:lpwstr>Taibatou Thiam</vt:lpwstr>
  </property>
  <property fmtid="{D5CDD505-2E9C-101B-9397-08002B2CF9AE}" pid="47" name="display_urn:schemas-microsoft-com:office:office#Auth">
    <vt:lpwstr>Taibatou Thiam</vt:lpwstr>
  </property>
</Properties>
</file>